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32" documentId="13_ncr:1_{F6CB121F-512D-4AA6-A0C1-0FB36C537598}" xr6:coauthVersionLast="47" xr6:coauthVersionMax="47" xr10:uidLastSave="{7A89FD66-5ABA-448B-B5D6-78AC4AFF9164}"/>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7" i="6"/>
  <c r="I7" i="6"/>
  <c r="J7" i="6"/>
  <c r="L7"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56" i="5"/>
  <c r="J56" i="5"/>
  <c r="I56" i="5"/>
  <c r="G56" i="5"/>
  <c r="B5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<sst xmlns="http://schemas.openxmlformats.org/spreadsheetml/2006/main" count="178611" uniqueCount="39087">
  <si>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</si>
  <si>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</si>
  <si>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</si>
  <si>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</si>
  <si>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</si>
  <si>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</si>
  <si>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</si>
  <si>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</si>
  <si>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</si>
  <si>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</si>
  <si>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</si>
  <si>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</si>
  <si>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</si>
  <si>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</si>
  <si>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</si>
  <si>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</si>
  <si>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</si>
  <si>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</si>
  <si>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</si>
  <si>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</si>
  <si>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</si>
  <si>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</si>
  <si>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</si>
  <si>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</si>
  <si>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</si>
  <si>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</si>
  <si>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</si>
  <si>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</si>
  <si>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</si>
  <si>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</si>
  <si>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</si>
  <si>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</si>
  <si>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</si>
  <si>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</si>
  <si>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</si>
  <si>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</si>
  <si>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</si>
  <si>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</si>
  <si>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</si>
  <si>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</si>
  <si>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</si>
  <si>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</si>
  <si>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</si>
  <si>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</si>
  <si>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</si>
  <si>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</si>
  <si>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</si>
  <si>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</si>
  <si>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</si>
  <si>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</si>
  <si>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</si>
  <si>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</si>
  <si>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</si>
  <si>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</si>
  <si>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</si>
  <si>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</si>
  <si>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</si>
  <si>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</si>
  <si>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</si>
  <si>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</si>
  <si>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</si>
  <si>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</si>
  <si>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</si>
  <si>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</si>
  <si>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</si>
  <si>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</si>
  <si>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</si>
  <si>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</si>
  <si>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</si>
  <si>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</si>
  <si>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</si>
  <si>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</si>
  <si>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</si>
  <si>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</si>
  <si>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</si>
  <si>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</si>
  <si>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</si>
  <si>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</si>
  <si>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</si>
  <si>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</si>
  <si>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</si>
  <si>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</si>
  <si>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</si>
  <si>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</si>
  <si>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</si>
  <si>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</si>
  <si>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</si>
  <si>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</si>
  <si>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</si>
  <si>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</si>
  <si>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</si>
  <si>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</si>
  <si>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</si>
  <si>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</si>
  <si>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</si>
  <si>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</si>
  <si>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</si>
  <si>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</si>
  <si>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</si>
  <si>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</si>
  <si>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</si>
  <si>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</si>
  <si>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</si>
  <si>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</si>
  <si>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</si>
  <si>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</si>
  <si>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</si>
  <si>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</si>
  <si>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</si>
  <si>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</si>
  <si>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</si>
  <si>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</si>
  <si>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</si>
  <si>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</si>
  <si>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</si>
  <si>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</si>
  <si>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</si>
  <si>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</si>
  <si>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</si>
  <si>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</si>
  <si>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</si>
  <si>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</si>
  <si>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</si>
  <si>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</si>
  <si>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</si>
  <si>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</si>
  <si>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</si>
  <si>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</si>
  <si>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</si>
  <si>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</si>
  <si>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</si>
  <si>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</si>
  <si>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</si>
  <si>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</si>
  <si>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</si>
  <si>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</si>
  <si>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</si>
  <si>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</si>
  <si>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</si>
  <si>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</si>
  <si>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</si>
  <si>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</si>
  <si>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</si>
  <si>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</si>
  <si>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</si>
  <si>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</si>
  <si>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</si>
  <si>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</si>
  <si>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</si>
  <si>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</si>
  <si>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</si>
  <si>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</si>
  <si>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</si>
  <si>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</si>
  <si>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</si>
  <si>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</si>
  <si>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</si>
  <si>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</si>
  <si>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</si>
  <si>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</si>
  <si>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</si>
  <si>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</si>
  <si>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</si>
  <si>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</si>
  <si>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</si>
  <si>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</si>
  <si>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</si>
  <si>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</si>
  <si>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</si>
  <si>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</si>
  <si>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</si>
  <si>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</si>
  <si>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</si>
  <si>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</si>
  <si>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</si>
  <si>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</si>
  <si>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</si>
  <si>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</si>
  <si>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</si>
  <si>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</si>
  <si>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</si>
  <si>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</si>
  <si>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</si>
  <si>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</si>
  <si>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</si>
  <si>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</si>
  <si>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</si>
  <si>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</si>
  <si>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</si>
  <si>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</si>
  <si>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</si>
  <si>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</si>
  <si>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</si>
  <si>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</si>
  <si>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</si>
  <si>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</si>
  <si>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</si>
  <si>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</si>
  <si>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</si>
  <si>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</si>
  <si>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</si>
  <si>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</si>
  <si>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</si>
  <si>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</si>
  <si>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</si>
  <si>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</si>
  <si>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</si>
  <si>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</si>
  <si>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</si>
  <si>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</si>
  <si>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</si>
  <si>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</si>
  <si>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</si>
  <si>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</si>
  <si>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</si>
  <si>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</si>
  <si>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</si>
  <si>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</si>
  <si>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</si>
  <si>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</si>
  <si>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</si>
  <si>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</si>
  <si>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</si>
  <si>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</si>
  <si>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</si>
  <si>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</si>
  <si>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</si>
  <si>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</si>
  <si>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</si>
  <si>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</si>
  <si>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</si>
  <si>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</si>
  <si>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</si>
  <si>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</si>
  <si>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</si>
  <si>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</si>
  <si>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</si>
  <si>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</si>
  <si>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</si>
  <si>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</si>
  <si>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</si>
  <si>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</si>
  <si>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</si>
  <si>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</si>
  <si>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</si>
  <si>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</si>
  <si>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</si>
  <si>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</si>
  <si>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</si>
  <si>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</si>
  <si>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</si>
  <si>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</si>
  <si>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</si>
  <si>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</si>
  <si>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</si>
  <si>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</si>
  <si>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</si>
  <si>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</si>
  <si>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</si>
  <si>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</si>
  <si>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</si>
  <si>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</si>
  <si>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</si>
  <si>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</si>
  <si>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</si>
  <si>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</si>
  <si>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</si>
  <si>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</si>
  <si>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</si>
  <si>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</si>
  <si>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</si>
  <si>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</si>
  <si>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</si>
  <si>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</si>
  <si>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</si>
  <si>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</si>
  <si>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</si>
  <si>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</si>
  <si>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</si>
  <si>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</si>
  <si>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</si>
  <si>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</si>
  <si>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</si>
  <si>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</si>
  <si>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</si>
  <si>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</si>
  <si>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</si>
  <si>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</si>
  <si>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</si>
  <si>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</si>
  <si>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</si>
  <si>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</si>
  <si>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</si>
  <si>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</si>
  <si>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</si>
  <si>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</si>
  <si>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</si>
  <si>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</si>
  <si>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</si>
  <si>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</si>
  <si>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</si>
  <si>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</si>
  <si>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</si>
  <si>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</si>
  <si>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</si>
  <si>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</si>
  <si>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</si>
  <si>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</si>
  <si>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</si>
  <si>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</si>
  <si>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</si>
  <si>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</si>
  <si>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</si>
  <si>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</si>
  <si>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</si>
  <si>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</si>
  <si>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</si>
  <si>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</si>
  <si>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</si>
  <si>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</si>
  <si>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</si>
  <si>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</si>
  <si>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</si>
  <si>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</si>
  <si>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</si>
  <si>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</si>
  <si>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</si>
  <si>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</si>
  <si>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</si>
  <si>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</si>
  <si>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</si>
  <si>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</si>
  <si>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</si>
  <si>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</si>
  <si>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</si>
  <si>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</si>
  <si>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</si>
  <si>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</si>
  <si>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</si>
  <si>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</si>
  <si>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</si>
  <si>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</si>
  <si>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</si>
  <si>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</si>
  <si>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</si>
  <si>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</si>
  <si>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</si>
  <si>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</si>
  <si>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</si>
  <si>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</si>
  <si>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</si>
  <si>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</si>
  <si>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</si>
  <si>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</si>
  <si>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</si>
  <si>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</si>
  <si>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</si>
  <si>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</si>
  <si>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</si>
  <si>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</si>
  <si>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</si>
  <si>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</si>
  <si>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</si>
  <si>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</si>
  <si>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</si>
  <si>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</si>
  <si>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</si>
  <si>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</si>
  <si>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</si>
  <si>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</si>
  <si>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</si>
  <si>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</si>
  <si>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</si>
  <si>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</si>
  <si>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</si>
  <si>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</si>
  <si>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</si>
  <si>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</si>
  <si>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</si>
  <si>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</si>
  <si>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</si>
  <si>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</si>
  <si>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</si>
  <si>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</si>
  <si>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</si>
  <si>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</si>
  <si>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</si>
  <si>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</si>
  <si>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</si>
  <si>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</si>
  <si>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</si>
  <si>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</si>
  <si>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</si>
  <si>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</si>
  <si>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</si>
  <si>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</si>
  <si>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</si>
  <si>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</si>
  <si>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</si>
  <si>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</si>
  <si>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</si>
  <si>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</si>
  <si>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</si>
  <si>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</si>
  <si>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</si>
  <si>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</si>
  <si>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</si>
  <si>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</si>
  <si>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</si>
  <si>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</si>
  <si>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</si>
  <si>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</si>
  <si>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</si>
  <si>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</si>
  <si>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</si>
  <si>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</si>
  <si>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</si>
  <si>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</si>
  <si>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</si>
  <si>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</si>
  <si>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</si>
  <si>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</si>
  <si>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</si>
  <si>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</si>
  <si>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</si>
  <si>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</si>
  <si>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</si>
  <si>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</si>
  <si>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</si>
  <si>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</si>
  <si>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</si>
  <si>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</si>
  <si>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</si>
  <si>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</si>
  <si>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</si>
  <si>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</si>
  <si>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</si>
  <si>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</si>
  <si>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</si>
  <si>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</si>
  <si>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</si>
  <si>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</si>
  <si>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</si>
  <si>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</si>
  <si>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</si>
  <si>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</si>
  <si>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</si>
  <si>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</si>
  <si>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</si>
  <si>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</si>
  <si>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</si>
  <si>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</si>
  <si>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</si>
  <si>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</si>
  <si>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</si>
  <si>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</si>
  <si>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</si>
  <si>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</si>
  <si>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</si>
  <si>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</si>
  <si>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</si>
  <si>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</si>
  <si>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</si>
  <si>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</si>
  <si>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</si>
  <si>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</si>
  <si>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</si>
  <si>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</si>
  <si>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</si>
  <si>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</si>
  <si>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</si>
  <si>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</si>
  <si>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</si>
  <si>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</si>
  <si>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</si>
  <si>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</si>
  <si>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</si>
  <si>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</si>
  <si>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</si>
  <si>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</si>
  <si>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</si>
  <si>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</si>
  <si>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</si>
  <si>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</si>
  <si>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</si>
  <si>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</si>
  <si>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</si>
  <si>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</si>
  <si>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</si>
  <si>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</si>
  <si>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</si>
  <si>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</si>
  <si>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</si>
  <si>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</si>
  <si>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</si>
  <si>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</si>
  <si>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</si>
  <si>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</si>
  <si>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</si>
  <si>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</si>
  <si>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</si>
  <si>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</si>
  <si>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</si>
  <si>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</si>
  <si>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</si>
  <si>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</si>
  <si>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</si>
  <si>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</si>
  <si>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</si>
  <si>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</si>
  <si>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</si>
  <si>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</si>
  <si>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</si>
  <si>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</si>
  <si>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</si>
  <si>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</si>
  <si>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</si>
  <si>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</si>
  <si>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</si>
  <si>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</si>
  <si>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</si>
  <si>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</si>
  <si>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</si>
  <si>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</si>
  <si>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</si>
  <si>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</si>
  <si>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</si>
  <si>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</si>
  <si>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</si>
  <si>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</si>
  <si>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</si>
  <si>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</si>
  <si>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</si>
  <si>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</si>
  <si>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</si>
  <si>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</si>
  <si>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</si>
  <si>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</si>
  <si>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</si>
  <si>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</si>
  <si>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</si>
  <si>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</si>
  <si>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</si>
  <si>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</si>
  <si>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</si>
  <si>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</si>
  <si>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</si>
  <si>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</si>
  <si>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</si>
  <si>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</si>
  <si>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</si>
  <si>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</si>
  <si>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</si>
  <si>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</si>
  <si>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</si>
  <si>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</si>
  <si>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</si>
  <si>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</si>
  <si>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</si>
  <si>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</si>
  <si>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</si>
  <si>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</si>
  <si>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</si>
  <si>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</si>
  <si>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</si>
  <si>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</si>
  <si>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</si>
  <si>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</si>
  <si>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</si>
  <si>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</si>
  <si>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</si>
  <si>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</si>
  <si>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</si>
  <si>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</si>
  <si>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</si>
  <si>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</si>
  <si>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</si>
  <si>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</si>
  <si>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</si>
  <si>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</si>
  <si>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</si>
  <si>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</si>
  <si>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</si>
  <si>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</si>
  <si>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</si>
  <si>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</si>
  <si>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</si>
  <si>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</si>
  <si>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</si>
  <si>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</si>
  <si>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</si>
  <si>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</si>
  <si>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</si>
  <si>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</si>
  <si>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</si>
  <si>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</si>
  <si>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</si>
  <si>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</si>
  <si>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</si>
  <si>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</si>
  <si>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</si>
  <si>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</si>
  <si>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</si>
  <si>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</si>
  <si>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</si>
  <si>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</si>
  <si>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</si>
  <si>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</si>
  <si>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</si>
  <si>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</si>
  <si>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</si>
  <si>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</si>
  <si>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</si>
  <si>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</si>
  <si>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</si>
  <si>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</si>
  <si>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</si>
  <si>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</si>
  <si>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</si>
  <si>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</si>
  <si>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</si>
  <si>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</si>
  <si>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</si>
  <si>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</si>
  <si>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</si>
  <si>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</si>
  <si>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</si>
  <si>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</si>
  <si>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</si>
  <si>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</si>
  <si>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</si>
  <si>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</si>
  <si>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</si>
  <si>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</si>
  <si>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</si>
  <si>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</si>
  <si>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</si>
  <si>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</si>
  <si>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</si>
  <si>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</si>
  <si>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</si>
  <si>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</si>
  <si>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</si>
  <si>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</si>
  <si>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</si>
  <si>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</si>
  <si>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</si>
  <si>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</si>
  <si>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</si>
  <si>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</si>
  <si>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</si>
  <si>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</si>
  <si>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</si>
  <si>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</si>
  <si>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</si>
  <si>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</si>
  <si>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</si>
  <si>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</si>
  <si>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</si>
  <si>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</si>
  <si>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</si>
  <si>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</si>
  <si>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</si>
  <si>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</si>
  <si>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</si>
  <si>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</si>
  <si>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</si>
  <si>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</si>
  <si>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</si>
  <si>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</si>
  <si>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</si>
  <si>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</si>
  <si>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</si>
  <si>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</si>
  <si>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</si>
  <si>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</si>
  <si>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</si>
  <si>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</si>
  <si>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</si>
  <si>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</si>
  <si>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</si>
  <si>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</si>
  <si>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</si>
  <si>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</si>
  <si>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</si>
  <si>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</si>
  <si>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</si>
  <si>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</si>
  <si>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</si>
  <si>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</si>
  <si>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</si>
  <si>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</si>
  <si>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</si>
  <si>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</si>
  <si>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</si>
  <si>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</si>
  <si>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</si>
  <si>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</si>
  <si>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</si>
  <si>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</si>
  <si>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</si>
  <si>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</si>
  <si>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</si>
  <si>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</si>
  <si>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</si>
  <si>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</si>
  <si>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</si>
  <si>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</si>
  <si>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</si>
  <si>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</si>
  <si>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</si>
  <si>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</si>
  <si>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</si>
  <si>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</si>
  <si>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</si>
  <si>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</si>
  <si>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</si>
  <si>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</si>
  <si>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</si>
  <si>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</si>
  <si>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</si>
  <si>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</si>
  <si>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</si>
  <si>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</si>
  <si>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</si>
  <si>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</si>
  <si>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</si>
  <si>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</si>
  <si>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</si>
  <si>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</si>
  <si>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</si>
  <si>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</si>
  <si>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</si>
  <si>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</si>
  <si>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</si>
  <si>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</si>
  <si>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</si>
  <si>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</si>
  <si>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</si>
  <si>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</si>
  <si>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</si>
  <si>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</si>
  <si>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</si>
  <si>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</si>
  <si>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</si>
  <si>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</si>
  <si>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</si>
  <si>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</si>
  <si>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</si>
  <si>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</si>
  <si>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</si>
  <si>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</si>
  <si>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</si>
  <si>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</si>
  <si>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</si>
  <si>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</si>
  <si>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</si>
  <si>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</si>
  <si>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</si>
  <si>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</si>
  <si>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</si>
  <si>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</si>
  <si>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</si>
  <si>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</si>
  <si>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</si>
  <si>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</si>
  <si>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</si>
  <si>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</si>
  <si>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</si>
  <si>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</si>
  <si>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</si>
  <si>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</si>
  <si>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</si>
  <si>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</si>
  <si>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</si>
  <si>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</si>
  <si>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</si>
  <si>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</si>
  <si>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</si>
  <si>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</si>
  <si>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</si>
  <si>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</si>
  <si>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</si>
  <si>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</si>
  <si>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</si>
  <si>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</si>
  <si>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</si>
  <si>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</si>
  <si>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</si>
  <si>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</si>
  <si>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</si>
  <si>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</si>
  <si>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</si>
  <si>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</si>
  <si>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</si>
  <si>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</si>
  <si>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</si>
  <si>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</si>
  <si>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</si>
  <si>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</si>
  <si>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</si>
  <si>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</si>
  <si>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</si>
  <si>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</si>
  <si>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</si>
  <si>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</si>
  <si>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</si>
  <si>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</si>
  <si>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</si>
  <si>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</si>
  <si>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</si>
  <si>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</si>
  <si>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</si>
  <si>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</si>
  <si>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</si>
  <si>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</si>
  <si>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</si>
  <si>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</si>
  <si>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</si>
  <si>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</si>
  <si>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</si>
  <si>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</si>
  <si>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</si>
  <si>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</si>
  <si>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</si>
  <si>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</si>
  <si>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</si>
  <si>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</si>
  <si>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</si>
  <si>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</si>
  <si>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</si>
  <si>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</si>
  <si>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</si>
  <si>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</si>
  <si>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</si>
  <si>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</si>
  <si>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</si>
  <si>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</si>
  <si>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</si>
  <si>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</si>
  <si>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</si>
  <si>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</si>
  <si>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</si>
  <si>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</si>
  <si>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</si>
  <si>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</si>
  <si>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</si>
  <si>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</si>
  <si>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</si>
  <si>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</si>
  <si>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</si>
  <si>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</si>
  <si>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</si>
  <si>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</si>
  <si>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</si>
  <si>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</si>
  <si>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</si>
  <si>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</si>
  <si>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</si>
  <si>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</si>
  <si>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</si>
  <si>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</si>
  <si>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</si>
  <si>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</si>
  <si>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</si>
  <si>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</si>
  <si>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</si>
  <si>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</si>
  <si>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</si>
  <si>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</si>
  <si>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</si>
  <si>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</si>
  <si>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</si>
  <si>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</si>
  <si>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</si>
  <si>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</si>
  <si>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</si>
  <si>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</si>
  <si>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</si>
  <si>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</si>
  <si>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</si>
  <si>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</si>
  <si>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</si>
  <si>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</si>
  <si>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</si>
  <si>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</si>
  <si>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</si>
  <si>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</si>
  <si>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</si>
  <si>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</si>
  <si>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</si>
  <si>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</si>
  <si>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</si>
  <si>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</si>
  <si>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</si>
  <si>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</si>
  <si>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</si>
  <si>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</si>
  <si>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</si>
  <si>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</si>
  <si>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</si>
  <si>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</si>
  <si>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</si>
  <si>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</si>
  <si>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</si>
  <si>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</si>
  <si>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</si>
  <si>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</si>
  <si>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</si>
  <si>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</si>
  <si>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</si>
  <si>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</si>
  <si>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</si>
  <si>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</si>
  <si>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</si>
  <si>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</si>
  <si>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</si>
  <si>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</si>
  <si>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</si>
  <si>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</si>
  <si>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</si>
  <si>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</si>
  <si>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</si>
  <si>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</si>
  <si>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</si>
  <si>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</si>
  <si>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</si>
  <si>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</si>
  <si>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</si>
  <si>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</si>
  <si>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</si>
  <si>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</si>
  <si>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</si>
  <si>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</si>
  <si>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</si>
  <si>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</si>
  <si>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</si>
  <si>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</si>
  <si>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</si>
  <si>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</si>
  <si>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</si>
  <si>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</si>
  <si>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</si>
  <si>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</si>
  <si>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</si>
  <si>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</si>
  <si>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</si>
  <si>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</si>
  <si>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</si>
  <si>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</si>
  <si>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</si>
  <si>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</si>
  <si>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</si>
  <si>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</si>
  <si>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</si>
  <si>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</si>
  <si>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</si>
  <si>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</si>
  <si>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</si>
  <si>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</si>
  <si>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</si>
  <si>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</si>
  <si>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</si>
  <si>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</si>
  <si>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</si>
  <si>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</si>
  <si>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</si>
  <si>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</si>
  <si>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</si>
  <si>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</si>
  <si>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</si>
  <si>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</si>
  <si>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</si>
  <si>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</si>
  <si>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</si>
  <si>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</si>
  <si>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</si>
  <si>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</si>
  <si>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</si>
  <si>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</si>
  <si>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</si>
  <si>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</si>
  <si>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</si>
  <si>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</si>
  <si>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</si>
  <si>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</si>
  <si>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</si>
  <si>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</si>
  <si>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</si>
  <si>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</si>
  <si>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</si>
  <si>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</si>
  <si>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</si>
  <si>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</si>
  <si>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</si>
  <si>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</si>
  <si>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</si>
  <si>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</si>
  <si>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</si>
  <si>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</si>
  <si>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</si>
  <si>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</si>
  <si>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</si>
  <si>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</si>
  <si>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</si>
  <si>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</si>
  <si>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</si>
  <si>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</si>
  <si>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</si>
  <si>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</si>
  <si>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</si>
  <si>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</si>
  <si>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</si>
  <si>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</si>
  <si>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</si>
  <si>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</si>
  <si>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</si>
  <si>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</si>
  <si>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</si>
  <si>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</si>
  <si>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</si>
  <si>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</si>
  <si>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</si>
  <si>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</si>
  <si>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</si>
  <si>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</si>
  <si>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</si>
  <si>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</si>
  <si>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</si>
  <si>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</si>
  <si>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</si>
  <si>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</si>
  <si>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</si>
  <si>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</si>
  <si>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</si>
  <si>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</si>
  <si>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</si>
  <si>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</si>
  <si>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</si>
  <si>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</si>
  <si>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</si>
  <si>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</si>
  <si>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</si>
  <si>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</si>
  <si>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</si>
  <si>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</si>
  <si>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</si>
  <si>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</si>
  <si>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</si>
  <si>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</si>
  <si>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</si>
  <si>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</si>
  <si>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</si>
  <si>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</si>
  <si>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</si>
  <si>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</si>
  <si>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</si>
  <si>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</si>
  <si>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</si>
  <si>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</si>
  <si>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</si>
  <si>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</si>
  <si>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</si>
  <si>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</si>
  <si>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</si>
  <si>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</si>
  <si>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</si>
  <si>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</si>
  <si>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</si>
  <si>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</si>
  <si>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</si>
  <si>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</si>
  <si>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</si>
  <si>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</si>
  <si>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</si>
  <si>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</si>
  <si>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</si>
  <si>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</si>
  <si>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</si>
  <si>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</si>
  <si>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</si>
  <si>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</si>
  <si>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</si>
  <si>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</si>
  <si>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</si>
  <si>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</si>
  <si>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</si>
  <si>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</si>
  <si>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</si>
  <si>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</si>
  <si>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</si>
  <si>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</si>
  <si>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</si>
  <si>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</si>
  <si>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</si>
  <si>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</si>
  <si>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</si>
  <si>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</si>
  <si>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</si>
  <si>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</si>
  <si>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</si>
  <si>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</si>
  <si>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</si>
  <si>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</si>
  <si>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</si>
  <si>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</si>
  <si>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</si>
  <si>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</si>
  <si>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</si>
  <si>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</si>
  <si>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</si>
  <si>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</si>
  <si>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</si>
  <si>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</si>
  <si>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</si>
  <si>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</si>
  <si>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</si>
  <si>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</si>
  <si>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</si>
  <si>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</si>
  <si>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</si>
  <si>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</si>
  <si>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</si>
  <si>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</si>
  <si>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</si>
  <si>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</si>
  <si>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</si>
  <si>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</si>
  <si>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</si>
  <si>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</si>
  <si>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</si>
  <si>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</si>
  <si>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</si>
  <si>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</si>
  <si>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</si>
  <si>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</si>
  <si>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</si>
  <si>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</si>
  <si>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</si>
  <si>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</si>
  <si>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</si>
  <si>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</si>
  <si>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</si>
  <si>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</si>
  <si>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</si>
  <si>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</si>
  <si>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</si>
  <si>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</si>
  <si>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</si>
  <si>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</si>
  <si>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</si>
  <si>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</si>
  <si>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</si>
  <si>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</si>
  <si>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</si>
  <si>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</si>
  <si>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</si>
  <si>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</si>
  <si>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</si>
  <si>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</si>
  <si>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</si>
  <si>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</si>
  <si>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</si>
  <si>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</si>
  <si>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</si>
  <si>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</si>
  <si>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</si>
  <si>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</si>
  <si>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</si>
  <si>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</si>
  <si>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</si>
  <si>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</si>
  <si>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</si>
  <si>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</si>
  <si>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</si>
  <si>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</si>
  <si>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</si>
  <si>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</si>
  <si>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</si>
  <si>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</si>
  <si>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</si>
  <si>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</si>
  <si>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</si>
  <si>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</si>
  <si>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</si>
  <si>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</si>
  <si>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</si>
  <si>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</si>
  <si>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</si>
  <si>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</si>
  <si>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</si>
  <si>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</si>
  <si>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</si>
  <si>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</si>
  <si>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</si>
  <si>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</si>
  <si>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</si>
  <si>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</si>
  <si>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</si>
  <si>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</si>
  <si>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</si>
  <si>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</si>
  <si>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</si>
  <si>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</si>
  <si>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</si>
  <si>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</si>
  <si>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</si>
  <si>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</si>
  <si>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</si>
  <si>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</si>
  <si>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</si>
  <si>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</si>
  <si>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</si>
  <si>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</si>
  <si>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</si>
  <si>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</si>
  <si>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</si>
  <si>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</si>
  <si>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</si>
  <si>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</si>
  <si>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</si>
  <si>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</si>
  <si>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</si>
  <si>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</si>
  <si>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</si>
  <si>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</si>
  <si>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</si>
  <si>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</si>
  <si>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</si>
  <si>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</si>
  <si>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</si>
  <si>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</si>
  <si>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</si>
  <si>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</si>
  <si>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</si>
  <si>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</si>
  <si>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</si>
  <si>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</si>
  <si>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</si>
  <si>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</si>
  <si>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</si>
  <si>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</si>
  <si>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</si>
  <si>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</si>
  <si>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</si>
  <si>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</si>
  <si>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</si>
  <si>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</si>
  <si>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</si>
  <si>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</si>
  <si>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</si>
  <si>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</si>
  <si>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</si>
  <si>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</si>
  <si>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</si>
  <si>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</si>
  <si>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</si>
  <si>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</si>
  <si>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</si>
  <si>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</si>
  <si>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</si>
  <si>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</si>
  <si>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</si>
  <si>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</si>
  <si>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</si>
  <si>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</si>
  <si>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</si>
  <si>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</si>
  <si>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</si>
  <si>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</si>
  <si>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</si>
  <si>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</si>
  <si>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</si>
  <si>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</si>
  <si>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</si>
  <si>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</si>
  <si>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</si>
  <si>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</si>
  <si>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</si>
  <si>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</si>
  <si>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</si>
  <si>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</si>
  <si>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</si>
  <si>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</si>
  <si>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</si>
  <si>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</si>
  <si>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</si>
  <si>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</si>
  <si>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</si>
  <si>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</si>
  <si>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</si>
  <si>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</si>
  <si>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</si>
  <si>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</si>
  <si>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</si>
  <si>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</si>
  <si>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</si>
  <si>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</si>
  <si>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</si>
  <si>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</si>
  <si>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</si>
  <si>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</si>
  <si>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</si>
  <si>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</si>
  <si>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</si>
  <si>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</si>
  <si>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</si>
  <si>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</si>
  <si>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</si>
  <si>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</si>
  <si>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</si>
  <si>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</si>
  <si>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</si>
  <si>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</si>
  <si>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</si>
  <si>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</si>
  <si>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</si>
  <si>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</si>
  <si>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</si>
  <si>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</si>
  <si>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</si>
  <si>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</si>
  <si>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</si>
  <si>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</si>
  <si>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</si>
  <si>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</si>
  <si>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</si>
  <si>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</si>
  <si>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</si>
  <si>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</si>
  <si>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</si>
  <si>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</si>
  <si>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</si>
  <si>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</si>
  <si>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</si>
  <si>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</si>
  <si>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</si>
  <si>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</si>
  <si>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</si>
  <si>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</si>
  <si>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</si>
  <si>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</si>
  <si>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</si>
  <si>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</si>
  <si>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</si>
  <si>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</si>
  <si>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</si>
  <si>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</si>
  <si>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</si>
  <si>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</si>
  <si>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</si>
  <si>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</si>
  <si>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</si>
  <si>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</si>
  <si>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</si>
  <si>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</si>
  <si>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</si>
  <si>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</si>
  <si>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</si>
  <si>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</si>
  <si>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</si>
  <si>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</si>
  <si>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</si>
  <si>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</si>
  <si>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</si>
  <si>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</si>
  <si>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</si>
  <si>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</si>
  <si>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</si>
  <si>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</si>
  <si>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</si>
  <si>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</si>
  <si>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</si>
  <si>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</si>
  <si>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</si>
  <si>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</si>
  <si>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</si>
  <si>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</si>
  <si>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</si>
  <si>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</si>
  <si>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</si>
  <si>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</si>
  <si>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</si>
  <si>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</si>
  <si>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</si>
  <si>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</si>
  <si>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</si>
  <si>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</si>
  <si>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</si>
  <si>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</si>
  <si>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</si>
  <si>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</si>
  <si>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</si>
  <si>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</si>
  <si>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</si>
  <si>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</si>
  <si>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</si>
  <si>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</si>
  <si>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</si>
  <si>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</si>
  <si>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</si>
  <si>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</si>
  <si>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</si>
  <si>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</si>
  <si>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</si>
  <si>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</si>
  <si>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</si>
  <si>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</si>
  <si>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</si>
  <si>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</si>
  <si>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</si>
  <si>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</si>
  <si>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</si>
  <si>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</si>
  <si>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</si>
  <si>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</si>
  <si>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</si>
  <si>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</si>
  <si>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</si>
  <si>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</si>
  <si>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</si>
  <si>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</si>
  <si>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</si>
  <si>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</si>
  <si>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</si>
  <si>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</si>
  <si>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</si>
  <si>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</si>
  <si>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</si>
  <si>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</si>
  <si>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</si>
  <si>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</si>
  <si>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</si>
  <si>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</si>
  <si>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</si>
  <si>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</si>
  <si>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</si>
  <si>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</si>
  <si>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</si>
  <si>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</si>
  <si>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</si>
  <si>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</si>
  <si>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</si>
  <si>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</si>
  <si>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</si>
  <si>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</si>
  <si>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</si>
  <si>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</si>
  <si>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</si>
  <si>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</si>
  <si>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</si>
  <si>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</si>
  <si>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</si>
  <si>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</si>
  <si>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</si>
  <si>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</si>
  <si>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</si>
  <si>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</si>
  <si>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</si>
  <si>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</si>
  <si>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</si>
  <si>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</si>
  <si>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</si>
  <si>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</si>
  <si>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</si>
  <si>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</si>
  <si>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</si>
  <si>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</si>
  <si>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</si>
  <si>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</si>
  <si>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</si>
  <si>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</si>
  <si>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</si>
  <si>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</si>
  <si>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</si>
  <si>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</si>
  <si>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</si>
  <si>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</si>
  <si>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</si>
  <si>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</si>
  <si>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</si>
  <si>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</si>
  <si>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</si>
  <si>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</si>
  <si>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</si>
  <si>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</si>
  <si>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</si>
  <si>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</si>
  <si>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</si>
  <si>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</si>
  <si>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</si>
  <si>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</si>
  <si>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</si>
  <si>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</si>
  <si>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</si>
  <si>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</si>
  <si>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</si>
  <si>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</si>
  <si>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</si>
  <si>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</si>
  <si>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</si>
  <si>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</si>
  <si>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</si>
  <si>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</si>
  <si>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</si>
  <si>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</si>
  <si>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</si>
  <si>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</si>
  <si>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</si>
  <si>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</si>
  <si>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</si>
  <si>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</si>
  <si>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</si>
  <si>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</si>
  <si>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</si>
  <si>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</si>
  <si>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</si>
  <si>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</si>
  <si>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</si>
  <si>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</si>
  <si>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</si>
  <si>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</si>
  <si>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</si>
  <si>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</si>
  <si>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</si>
  <si>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</si>
  <si>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</si>
  <si>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</si>
  <si>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</si>
  <si>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</si>
  <si>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</si>
  <si>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</si>
  <si>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</si>
  <si>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</si>
  <si>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</si>
  <si>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</si>
  <si>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</si>
  <si>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</si>
  <si>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</si>
  <si>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</si>
  <si>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</si>
  <si>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</si>
  <si>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</si>
  <si>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</si>
  <si>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</si>
  <si>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</si>
  <si>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</si>
  <si>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</si>
  <si>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</si>
  <si>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</si>
  <si>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</si>
  <si>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</si>
  <si>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</si>
  <si>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</si>
  <si>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</si>
  <si>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</si>
  <si>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</si>
  <si>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</si>
  <si>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</si>
  <si>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</si>
  <si>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</si>
  <si>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</si>
  <si>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</si>
  <si>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</si>
  <si>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</si>
  <si>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</si>
  <si>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</si>
  <si>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</si>
  <si>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</si>
  <si>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</si>
  <si>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</si>
  <si>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</si>
  <si>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</si>
  <si>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</si>
  <si>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</si>
  <si>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</si>
  <si>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</si>
  <si>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</si>
  <si>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</si>
  <si>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</si>
  <si>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</si>
  <si>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</si>
  <si>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</si>
  <si>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</si>
  <si>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</si>
  <si>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</si>
  <si>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</si>
  <si>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</si>
  <si>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</si>
  <si>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</si>
  <si>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</si>
  <si>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</si>
  <si>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</si>
  <si>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</si>
  <si>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</si>
  <si>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</si>
  <si>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</si>
  <si>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</si>
  <si>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</si>
  <si>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</si>
  <si>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</si>
  <si>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</si>
  <si>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</si>
  <si>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</si>
  <si>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</si>
  <si>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</si>
  <si>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</si>
  <si>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</si>
  <si>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</si>
  <si>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</si>
  <si>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</si>
  <si>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</si>
  <si>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</si>
  <si>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</si>
  <si>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</si>
  <si>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</si>
  <si>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</si>
  <si>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</si>
  <si>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</si>
  <si>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</si>
  <si>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</si>
  <si>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</si>
  <si>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</si>
  <si>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</si>
  <si>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</si>
  <si>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</si>
  <si>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</si>
  <si>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</si>
  <si>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</si>
  <si>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</si>
  <si>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</si>
  <si>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</si>
  <si>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</si>
  <si>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</si>
  <si>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</si>
  <si>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</si>
  <si>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</si>
  <si>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</si>
  <si>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</si>
  <si>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</si>
  <si>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</si>
  <si>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</si>
  <si>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</si>
  <si>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</si>
  <si>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</si>
  <si>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</si>
  <si>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</si>
  <si>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</si>
  <si>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</si>
  <si>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</si>
  <si>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</si>
  <si>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</si>
  <si>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</si>
  <si>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</si>
  <si>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</si>
  <si>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</si>
  <si>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</si>
  <si>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</si>
  <si>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</si>
  <si>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</si>
  <si>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</si>
  <si>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</si>
  <si>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</si>
  <si>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</si>
  <si>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</si>
  <si>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</si>
  <si>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</si>
  <si>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</si>
  <si>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</si>
  <si>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</si>
  <si>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</si>
  <si>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</si>
  <si>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</si>
  <si>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</si>
  <si>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</si>
  <si>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</si>
  <si>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</si>
  <si>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</si>
  <si>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</si>
  <si>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</si>
  <si>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</si>
  <si>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</si>
  <si>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</si>
  <si>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</si>
  <si>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</si>
  <si>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</si>
  <si>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</si>
  <si>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</si>
  <si>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</si>
  <si>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</si>
  <si>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</si>
  <si>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</si>
  <si>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</si>
  <si>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</si>
  <si>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</si>
  <si>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</si>
  <si>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</si>
  <si>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</si>
  <si>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</si>
  <si>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</si>
  <si>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</si>
  <si>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</si>
  <si>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</si>
  <si>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</si>
  <si>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</si>
  <si>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</si>
  <si>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</si>
  <si>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</si>
  <si>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</si>
  <si>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</si>
  <si>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</si>
  <si>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</si>
  <si>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</si>
  <si>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</si>
  <si>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</si>
  <si>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</si>
  <si>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</si>
  <si>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</si>
  <si>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</si>
  <si>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</si>
  <si>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</si>
  <si>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</si>
  <si>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</si>
  <si>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</si>
  <si>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</si>
  <si>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</si>
  <si>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</si>
  <si>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</si>
  <si>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</si>
  <si>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</si>
  <si>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</si>
  <si>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</si>
  <si>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</si>
  <si>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</si>
  <si>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</si>
  <si>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</si>
  <si>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</si>
  <si>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</si>
  <si>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</si>
  <si>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</si>
  <si>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</si>
  <si>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</si>
  <si>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</si>
  <si>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</si>
  <si>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</si>
  <si>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</si>
  <si>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</si>
  <si>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</si>
  <si>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</si>
  <si>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</si>
  <si>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</si>
  <si>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</si>
  <si>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</si>
  <si>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</si>
  <si>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</si>
  <si>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</si>
  <si>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</si>
  <si>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</si>
  <si>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</si>
  <si>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</si>
  <si>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</si>
  <si>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</si>
  <si>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</si>
  <si>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</si>
  <si>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</si>
  <si>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</si>
  <si>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</si>
  <si>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</si>
  <si>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</si>
  <si>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</si>
  <si>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</si>
  <si>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</si>
  <si>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</si>
  <si>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</si>
  <si>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</si>
  <si>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</si>
  <si>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</si>
  <si>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</si>
  <si>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</si>
  <si>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</si>
  <si>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</si>
  <si>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</si>
  <si>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</si>
  <si>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</si>
  <si>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</si>
  <si>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</si>
  <si>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</si>
  <si>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</si>
  <si>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</si>
  <si>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</si>
  <si>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</si>
  <si>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</si>
  <si>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</si>
  <si>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</si>
  <si>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</si>
  <si>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</si>
  <si>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</si>
  <si>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</si>
  <si>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</si>
  <si>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</si>
  <si>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</si>
  <si>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</si>
  <si>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</si>
  <si>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</si>
  <si>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</si>
  <si>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</si>
  <si>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</si>
  <si>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</si>
  <si>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</si>
  <si>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</si>
  <si>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</si>
  <si>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</si>
  <si>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</si>
  <si>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</si>
  <si>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</si>
  <si>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</si>
  <si>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</si>
  <si>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</si>
  <si>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</si>
  <si>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</si>
  <si>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</si>
  <si>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</si>
  <si>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</si>
  <si>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</si>
  <si>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</si>
  <si>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</si>
  <si>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</si>
  <si>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</si>
  <si>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</si>
  <si>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</si>
  <si>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</si>
  <si>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</si>
  <si>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</si>
  <si>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</si>
  <si>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</si>
  <si>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</si>
  <si>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</si>
  <si>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</si>
  <si>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</si>
  <si>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</si>
  <si>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</si>
  <si>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</si>
  <si>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</si>
  <si>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</si>
  <si>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</si>
  <si>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</si>
  <si>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</si>
  <si>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</si>
  <si>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</si>
  <si>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</si>
  <si>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</si>
  <si>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</si>
  <si>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</si>
  <si>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</si>
  <si>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</si>
  <si>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</si>
  <si>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</si>
  <si>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</si>
  <si>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</si>
  <si>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</si>
  <si>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</si>
  <si>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</si>
  <si>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</si>
  <si>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</si>
  <si>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</si>
  <si>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</si>
  <si>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</si>
  <si>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</si>
  <si>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</si>
  <si>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</si>
  <si>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</si>
  <si>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</si>
  <si>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</si>
  <si>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</si>
  <si>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</si>
  <si>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</si>
  <si>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</si>
  <si>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</si>
  <si>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</si>
  <si>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</si>
  <si>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</si>
  <si>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</si>
  <si>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</si>
  <si>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</si>
  <si>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</si>
  <si>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</si>
  <si>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</si>
  <si>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</si>
  <si>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</si>
  <si>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</si>
  <si>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</si>
  <si>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</si>
  <si>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</si>
  <si>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</si>
  <si>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</si>
  <si>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</si>
  <si>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</si>
  <si>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</si>
  <si>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</si>
  <si>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</si>
  <si>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</si>
  <si>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</si>
  <si>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</si>
  <si>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</si>
  <si>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</si>
  <si>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</si>
  <si>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</si>
  <si>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</si>
  <si>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</si>
  <si>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</si>
  <si>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</si>
  <si>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</si>
  <si>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</si>
  <si>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</si>
  <si>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</si>
  <si>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</si>
  <si>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</si>
  <si>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</si>
  <si>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</si>
  <si>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</si>
  <si>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</si>
  <si>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</si>
  <si>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</si>
  <si>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</si>
  <si>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</si>
  <si>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</si>
  <si>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</si>
  <si>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</si>
  <si>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</si>
  <si>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</si>
  <si>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</si>
  <si>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</si>
  <si>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</si>
  <si>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</si>
  <si>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</si>
  <si>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</si>
  <si>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</si>
  <si>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</si>
  <si>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</si>
  <si>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</si>
  <si>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</si>
  <si>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</si>
  <si>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</si>
  <si>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</si>
  <si>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</si>
  <si>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</si>
  <si>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</si>
  <si>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</si>
  <si>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</si>
  <si>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</si>
  <si>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</si>
  <si>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</si>
  <si>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</si>
  <si>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</si>
  <si>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</si>
  <si>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</si>
  <si>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</si>
  <si>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</si>
  <si>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</si>
  <si>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</si>
  <si>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</si>
  <si>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</si>
  <si>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</si>
  <si>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</si>
  <si>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</si>
  <si>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</si>
  <si>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</si>
  <si>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</si>
  <si>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</si>
  <si>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</si>
  <si>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</si>
  <si>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</si>
  <si>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</si>
  <si>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</si>
  <si>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</si>
  <si>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</si>
  <si>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</si>
  <si>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</si>
  <si>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</si>
  <si>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</si>
  <si>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</si>
  <si>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</si>
  <si>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</si>
  <si>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</si>
  <si>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</si>
  <si>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</si>
  <si>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</si>
  <si>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</si>
  <si>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</si>
  <si>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</si>
  <si>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</si>
  <si>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</si>
  <si>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</si>
  <si>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</si>
  <si>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</si>
  <si>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</si>
  <si>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</si>
  <si>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</si>
  <si>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</si>
  <si>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</si>
  <si>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</si>
  <si>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</si>
  <si>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</si>
  <si>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</si>
  <si>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</si>
  <si>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</si>
  <si>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</si>
  <si>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</si>
  <si>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</si>
  <si>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</si>
  <si>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</si>
  <si>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</si>
  <si>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</si>
  <si>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</si>
  <si>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</si>
  <si>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</si>
  <si>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</si>
  <si>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</si>
  <si>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</si>
  <si>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</si>
  <si>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</si>
  <si>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</si>
  <si>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</si>
  <si>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</si>
  <si>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</si>
  <si>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</si>
  <si>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</si>
  <si>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</si>
  <si>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</si>
  <si>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</si>
  <si>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</si>
  <si>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</si>
  <si>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</si>
  <si>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</si>
  <si>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</si>
  <si>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</si>
  <si>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</si>
  <si>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</si>
  <si>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</si>
  <si>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</si>
  <si>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</si>
  <si>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</si>
  <si>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</si>
  <si>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</si>
  <si>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</si>
  <si>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</si>
  <si>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</si>
  <si>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</si>
  <si>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</si>
  <si>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</si>
  <si>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</si>
  <si>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</si>
  <si>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</si>
  <si>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</si>
  <si>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</si>
  <si>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</si>
  <si>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</si>
  <si>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</si>
  <si>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</si>
  <si>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</si>
  <si>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</si>
  <si>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</si>
  <si>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</si>
  <si>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</si>
  <si>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</si>
  <si>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</si>
  <si>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</si>
  <si>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</si>
  <si>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</si>
  <si>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</si>
  <si>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</si>
  <si>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</si>
  <si>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</si>
  <si>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</si>
  <si>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</si>
  <si>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</si>
  <si>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</si>
  <si>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</si>
  <si>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</si>
  <si>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</si>
  <si>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</si>
  <si>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</si>
  <si>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</si>
  <si>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</si>
  <si>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</si>
  <si>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</si>
  <si>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</si>
  <si>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</si>
  <si>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</si>
  <si>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</si>
  <si>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</si>
  <si>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</si>
  <si>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</si>
  <si>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</si>
  <si>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</si>
  <si>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</si>
  <si>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</si>
  <si>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</si>
  <si>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</si>
  <si>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</si>
  <si>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</si>
  <si>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</si>
  <si>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</si>
  <si>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</si>
  <si>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</si>
  <si>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</si>
  <si>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</si>
  <si>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</si>
  <si>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</si>
  <si>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</si>
  <si>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</si>
  <si>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</si>
  <si>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</si>
  <si>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</si>
  <si>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</si>
  <si>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</si>
  <si>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</si>
  <si>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</si>
  <si>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</si>
  <si>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</si>
  <si>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</si>
  <si>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</si>
  <si>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</si>
  <si>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</si>
  <si>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</si>
  <si>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</si>
  <si>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</si>
  <si>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</si>
  <si>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</si>
  <si>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</si>
  <si>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</si>
  <si>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</si>
  <si>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</si>
  <si>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</si>
  <si>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</si>
  <si>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</si>
  <si>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</si>
  <si>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</si>
  <si>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</si>
  <si>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</si>
  <si>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</si>
  <si>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</si>
  <si>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</si>
  <si>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</si>
  <si>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</si>
  <si>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</si>
  <si>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</si>
  <si>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</si>
  <si>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</si>
  <si>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</si>
  <si>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</si>
  <si>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</si>
  <si>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</si>
  <si>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</si>
  <si>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</si>
  <si>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</si>
  <si>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</si>
  <si>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</si>
  <si>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</si>
  <si>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</si>
  <si>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</si>
  <si>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</si>
  <si>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</si>
  <si>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</si>
  <si>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</si>
  <si>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</si>
  <si>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</si>
  <si>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</si>
  <si>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</si>
  <si>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</si>
  <si>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</si>
  <si>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</si>
  <si>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</si>
  <si>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</si>
  <si>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</si>
  <si>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</si>
  <si>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</si>
  <si>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</si>
  <si>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</si>
  <si>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</si>
  <si>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</si>
  <si>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</si>
  <si>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</si>
  <si>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</si>
  <si>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</si>
  <si>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</si>
  <si>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</si>
  <si>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</si>
  <si>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</si>
  <si>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</si>
  <si>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</si>
  <si>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</si>
  <si>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</si>
  <si>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</si>
  <si>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</si>
  <si>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</si>
  <si>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</si>
  <si>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</si>
  <si>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</si>
  <si>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</si>
  <si>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</si>
  <si>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</si>
  <si>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</si>
  <si>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</si>
  <si>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</si>
  <si>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</si>
  <si>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</si>
  <si>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</si>
  <si>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</si>
  <si>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</si>
  <si>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</si>
  <si>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</si>
  <si>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</si>
  <si>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</si>
  <si>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</si>
  <si>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</si>
  <si>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</si>
  <si>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</si>
  <si>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</si>
  <si>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</si>
  <si>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</si>
  <si>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</si>
  <si>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</si>
  <si>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</si>
  <si>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</si>
  <si>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</si>
  <si>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</si>
  <si>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</si>
  <si>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</si>
  <si>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</si>
  <si>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</si>
  <si>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</si>
  <si>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</si>
  <si>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</si>
  <si>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</si>
  <si>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</si>
  <si>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</si>
  <si>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</si>
  <si>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</si>
  <si>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</si>
  <si>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</si>
  <si>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</si>
  <si>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</si>
  <si>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</si>
  <si>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</si>
  <si>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</si>
  <si>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</si>
  <si>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</si>
  <si>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</si>
  <si>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</si>
  <si>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</si>
  <si>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</si>
  <si>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</si>
  <si>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</si>
  <si>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</si>
  <si>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</si>
  <si>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</si>
  <si>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</si>
  <si>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</si>
  <si>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</si>
  <si>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</si>
  <si>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</si>
  <si>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</si>
  <si>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</si>
  <si>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</si>
  <si>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</si>
  <si>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</si>
  <si>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</si>
  <si>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</si>
  <si>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</si>
  <si>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</si>
  <si>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</si>
  <si>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</si>
  <si>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</si>
  <si>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</si>
  <si>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</si>
  <si>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</si>
  <si>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</si>
  <si>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</si>
  <si>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</si>
  <si>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</si>
  <si>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</si>
  <si>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</si>
  <si>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</si>
  <si>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</si>
  <si>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</si>
  <si>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</si>
  <si>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</si>
  <si>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</si>
  <si>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</si>
  <si>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</si>
  <si>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</si>
  <si>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</si>
  <si>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</si>
  <si>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</si>
  <si>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</si>
  <si>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</si>
  <si>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</si>
  <si>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</si>
  <si>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</si>
  <si>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</si>
  <si>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</si>
  <si>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</si>
  <si>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</si>
  <si>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</si>
  <si>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</si>
  <si>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</si>
  <si>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</si>
  <si>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</si>
  <si>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</si>
  <si>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</si>
  <si>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</si>
  <si>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</si>
  <si>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</si>
  <si>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</si>
  <si>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</si>
  <si>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</si>
  <si>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</si>
  <si>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</si>
  <si>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</si>
  <si>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</si>
  <si>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</si>
  <si>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</si>
  <si>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</si>
  <si>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</si>
  <si>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</si>
  <si>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</si>
  <si>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</si>
  <si>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</si>
  <si>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</si>
  <si>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</si>
  <si>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</si>
  <si>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</si>
  <si>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</si>
  <si>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</si>
  <si>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</si>
  <si>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</si>
  <si>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</si>
  <si>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</si>
  <si>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</si>
  <si>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</si>
  <si>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</si>
  <si>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</si>
  <si>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</si>
  <si>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</si>
  <si>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</si>
  <si>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</si>
  <si>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</si>
  <si>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</si>
  <si>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</si>
  <si>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</si>
  <si>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</si>
  <si>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</si>
  <si>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</si>
  <si>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</si>
  <si>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</si>
  <si>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</si>
  <si>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</si>
  <si>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</si>
  <si>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</si>
  <si>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</si>
  <si>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</si>
  <si>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</si>
  <si>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</si>
  <si>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</si>
  <si>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</si>
  <si>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</si>
  <si>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</si>
  <si>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</si>
  <si>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</si>
  <si>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</si>
  <si>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</si>
  <si>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</si>
  <si>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</si>
  <si>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</si>
  <si>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</si>
  <si>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</si>
  <si>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</si>
  <si>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</si>
  <si>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</si>
  <si>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</si>
  <si>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</si>
  <si>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</si>
  <si>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</si>
  <si>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</si>
  <si>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</si>
  <si>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</si>
  <si>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</si>
  <si>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</si>
  <si>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</si>
  <si>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</si>
  <si>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</si>
  <si>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</si>
  <si>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</si>
  <si>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</si>
  <si>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</si>
  <si>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</si>
  <si>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</si>
  <si>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</si>
  <si>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</si>
  <si>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</si>
  <si>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</si>
  <si>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</si>
  <si>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</si>
  <si>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</si>
  <si>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</si>
  <si>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</si>
  <si>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</si>
  <si>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</si>
  <si>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</si>
  <si>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</si>
  <si>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</si>
  <si>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</si>
  <si>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</si>
  <si>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</si>
  <si>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</si>
  <si>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</si>
  <si>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</si>
  <si>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</si>
  <si>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</si>
  <si>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</si>
  <si>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</si>
  <si>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</si>
  <si>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</si>
  <si>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</si>
  <si>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</si>
  <si>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</si>
  <si>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</si>
  <si>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</si>
  <si>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</si>
  <si>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</si>
  <si>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</si>
  <si>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</si>
  <si>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</si>
  <si>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</si>
  <si>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</si>
  <si>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</si>
  <si>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</si>
  <si>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</si>
  <si>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</si>
  <si>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</si>
  <si>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</si>
  <si>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</si>
  <si>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</si>
  <si>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</si>
  <si>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</si>
  <si>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</si>
  <si>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</si>
  <si>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</si>
  <si>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</si>
  <si>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</si>
  <si>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</si>
  <si>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</si>
  <si>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</si>
  <si>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</si>
  <si>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</si>
  <si>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</si>
  <si>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</si>
  <si>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</si>
  <si>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</si>
  <si>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</si>
  <si>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</si>
  <si>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</si>
  <si>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</si>
  <si>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</si>
  <si>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</si>
  <si>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</si>
  <si>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</si>
  <si>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</si>
  <si>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</si>
  <si>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</si>
  <si>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</si>
  <si>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</si>
  <si>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</si>
  <si>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</si>
  <si>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</si>
  <si>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</si>
  <si>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</si>
  <si>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</si>
  <si>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</si>
  <si>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</si>
  <si>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</si>
  <si>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</si>
  <si>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</si>
  <si>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</si>
  <si>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</si>
  <si>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</si>
  <si>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</si>
  <si>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</si>
  <si>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</si>
  <si>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</si>
  <si>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</si>
  <si>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</si>
  <si>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</si>
  <si>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</si>
  <si>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</si>
  <si>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</si>
  <si>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</si>
  <si>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</si>
  <si>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</si>
  <si>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</si>
  <si>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</si>
  <si>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</si>
  <si>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</si>
  <si>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</si>
  <si>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</si>
  <si>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</si>
  <si>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</si>
  <si>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</si>
  <si>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</si>
  <si>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</si>
  <si>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</si>
  <si>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</si>
  <si>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</si>
  <si>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</si>
  <si>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</si>
  <si>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</si>
  <si>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</si>
  <si>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</si>
  <si>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</si>
  <si>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</si>
  <si>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</si>
  <si>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</si>
  <si>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</si>
  <si>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</si>
  <si>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</si>
  <si>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</si>
  <si>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</si>
  <si>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</si>
  <si>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</si>
  <si>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</si>
  <si>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</si>
  <si>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</si>
  <si>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</si>
  <si>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</si>
  <si>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</si>
  <si>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</si>
  <si>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</si>
  <si>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</si>
  <si>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</si>
  <si>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</si>
  <si>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</si>
  <si>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</si>
  <si>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</si>
  <si>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</si>
  <si>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</si>
  <si>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</si>
  <si>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</si>
  <si>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</si>
  <si>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</si>
  <si>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</si>
  <si>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</si>
  <si>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</si>
  <si>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</si>
  <si>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</si>
  <si>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</si>
  <si>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</si>
  <si>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</si>
  <si>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</si>
  <si>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</si>
  <si>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</si>
  <si>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</si>
  <si>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</si>
  <si>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</si>
  <si>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</si>
  <si>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</si>
  <si>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</si>
  <si>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</si>
  <si>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</si>
  <si>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</si>
  <si>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</si>
  <si>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</si>
  <si>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</si>
  <si>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</si>
  <si>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</si>
  <si>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</si>
  <si>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</si>
  <si>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</si>
  <si>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</si>
  <si>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</si>
  <si>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</si>
  <si>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</si>
  <si>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</si>
  <si>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</si>
  <si>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</si>
  <si>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</si>
  <si>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</si>
  <si>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</si>
  <si>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</si>
  <si>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</si>
  <si>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</si>
  <si>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</si>
  <si>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</si>
  <si>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</si>
  <si>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</si>
  <si>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</si>
  <si>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</si>
  <si>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</si>
  <si>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</si>
  <si>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</si>
  <si>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</si>
  <si>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</si>
  <si>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</si>
  <si>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</si>
  <si>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</si>
  <si>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</si>
  <si>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</si>
  <si>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</si>
  <si>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</si>
  <si>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</si>
  <si>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</si>
  <si>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</si>
  <si>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</si>
  <si>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</si>
  <si>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</si>
  <si>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</si>
  <si>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</si>
  <si>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</si>
  <si>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</si>
  <si>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</si>
  <si>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</si>
  <si>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</si>
  <si>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</si>
  <si>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</si>
  <si>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</si>
  <si>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</si>
  <si>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</si>
  <si>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</si>
  <si>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</si>
  <si>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</si>
  <si>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</si>
  <si>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</si>
  <si>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</si>
  <si>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</si>
  <si>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</si>
  <si>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</si>
  <si>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</si>
  <si>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</si>
  <si>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</si>
  <si>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</si>
  <si>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</si>
  <si>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</si>
  <si>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</si>
  <si>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</si>
  <si>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</si>
  <si>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</si>
  <si>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</si>
  <si>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</si>
  <si>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</si>
  <si>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</si>
  <si>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</si>
  <si>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</si>
  <si>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</si>
  <si>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</si>
  <si>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</si>
  <si>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</si>
  <si>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</si>
  <si>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</si>
  <si>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</si>
  <si>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</si>
  <si>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</si>
  <si>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</si>
  <si>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</si>
  <si>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</si>
  <si>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</si>
  <si>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</si>
  <si>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</si>
  <si>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</si>
  <si>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</si>
  <si>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</si>
  <si>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</si>
  <si>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</si>
  <si>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</si>
  <si>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</si>
  <si>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</si>
  <si>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</si>
  <si>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</si>
  <si>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</si>
  <si>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</si>
  <si>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</si>
  <si>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</si>
  <si>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</si>
  <si>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</si>
  <si>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</si>
  <si>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</si>
  <si>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</si>
  <si>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</si>
  <si>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</si>
  <si>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</si>
  <si>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</si>
  <si>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</si>
  <si>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</si>
  <si>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</si>
  <si>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</si>
  <si>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</si>
  <si>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</si>
  <si>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</si>
  <si>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</si>
  <si>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</si>
  <si>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</si>
  <si>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</si>
  <si>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</si>
  <si>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</si>
  <si>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</si>
  <si>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</si>
  <si>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</si>
  <si>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</si>
  <si>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</si>
  <si>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</si>
  <si>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</si>
  <si>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</si>
  <si>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</si>
  <si>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</si>
  <si>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</si>
  <si>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</si>
  <si>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</si>
  <si>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</si>
  <si>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</si>
  <si>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</si>
  <si>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</si>
  <si>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</si>
  <si>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</si>
  <si>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</si>
  <si>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</si>
  <si>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</si>
  <si>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</si>
  <si>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</si>
  <si>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</si>
  <si>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</si>
  <si>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</si>
  <si>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</si>
  <si>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</si>
  <si>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</si>
  <si>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</si>
  <si>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</si>
  <si>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</si>
  <si>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</si>
  <si>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</si>
  <si>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</si>
  <si>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</si>
  <si>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</si>
  <si>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</si>
  <si>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</si>
  <si>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</si>
  <si>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</si>
  <si>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</si>
  <si>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</si>
  <si>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</si>
  <si>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</si>
  <si>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</si>
  <si>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</si>
  <si>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</si>
  <si>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</si>
  <si>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</si>
  <si>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</si>
  <si>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</si>
  <si>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</si>
  <si>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</si>
  <si>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</si>
  <si>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</si>
  <si>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</si>
  <si>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</si>
  <si>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</si>
  <si>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</si>
  <si>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</si>
  <si>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</si>
  <si>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</si>
  <si>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</si>
  <si>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</si>
  <si>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</si>
  <si>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</si>
  <si>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</si>
  <si>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</si>
  <si>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</si>
  <si>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</si>
  <si>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</si>
  <si>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</si>
  <si>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</si>
  <si>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</si>
  <si>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</si>
  <si>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</si>
  <si>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</si>
  <si>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</si>
  <si>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</si>
  <si>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</si>
  <si>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</si>
  <si>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</si>
  <si>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</si>
  <si>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</si>
  <si>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</si>
  <si>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</si>
  <si>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</si>
  <si>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</si>
  <si>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</si>
  <si>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</si>
  <si>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</si>
  <si>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</si>
  <si>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</si>
  <si>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</si>
  <si>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</si>
  <si>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</si>
  <si>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</si>
  <si>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</si>
  <si>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</si>
  <si>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</si>
  <si>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</si>
  <si>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</si>
  <si>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</si>
  <si>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</si>
  <si>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</si>
  <si>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</si>
  <si>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</si>
  <si>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</si>
  <si>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</si>
  <si>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</si>
  <si>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</si>
  <si>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</si>
  <si>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</si>
  <si>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</si>
  <si>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</si>
  <si>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</si>
  <si>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</si>
  <si>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</si>
  <si>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</si>
  <si>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</si>
  <si>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</si>
  <si>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</si>
  <si>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</si>
  <si>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</si>
  <si>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</si>
  <si>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</si>
  <si>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</si>
  <si>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</si>
  <si>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</si>
  <si>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</si>
  <si>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</si>
  <si>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</si>
  <si>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</si>
  <si>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</si>
  <si>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</si>
  <si>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</si>
  <si>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</si>
  <si>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</si>
  <si>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</si>
  <si>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</si>
  <si>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</si>
  <si>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</si>
  <si>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</si>
  <si>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</si>
  <si>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</si>
  <si>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</si>
  <si>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</si>
  <si>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</si>
  <si>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</si>
  <si>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</si>
  <si>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</si>
  <si>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</si>
  <si>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</si>
  <si>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</si>
  <si>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</si>
  <si>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</si>
  <si>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</si>
  <si>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</si>
  <si>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</si>
  <si>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</si>
  <si>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</si>
  <si>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</si>
  <si>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</si>
  <si>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</si>
  <si>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</si>
  <si>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</si>
  <si>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</si>
  <si>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</si>
  <si>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</si>
  <si>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</si>
  <si>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</si>
  <si>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</si>
  <si>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</si>
  <si>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</si>
  <si>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</si>
  <si>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</si>
  <si>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</si>
  <si>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</si>
  <si>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</si>
  <si>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</si>
  <si>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</si>
  <si>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</si>
  <si>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</si>
  <si>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</si>
  <si>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</si>
  <si>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</si>
  <si>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</si>
  <si>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</si>
  <si>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</si>
  <si>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</si>
  <si>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</si>
  <si>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</si>
  <si>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</si>
  <si>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</si>
  <si>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</si>
  <si>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</si>
  <si>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</si>
  <si>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</si>
  <si>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</si>
  <si>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</si>
  <si>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</si>
  <si>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</si>
  <si>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</si>
  <si>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</si>
  <si>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</si>
  <si>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</si>
  <si>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</si>
  <si>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</si>
  <si>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</si>
  <si>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</si>
  <si>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</si>
  <si>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</si>
  <si>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</si>
  <si>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</si>
  <si>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</si>
  <si>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</si>
  <si>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</si>
  <si>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</si>
  <si>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</si>
  <si>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</si>
  <si>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</si>
  <si>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</si>
  <si>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</si>
  <si>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</si>
  <si>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</si>
  <si>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</si>
  <si>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</si>
  <si>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</si>
  <si>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</si>
  <si>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</si>
  <si>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</si>
  <si>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</si>
  <si>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</si>
  <si>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</si>
  <si>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</si>
  <si>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</si>
  <si>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</si>
  <si>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</si>
  <si>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</si>
  <si>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</si>
  <si>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</si>
  <si>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</si>
  <si>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</si>
  <si>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</si>
  <si>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</si>
  <si>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</si>
  <si>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</si>
  <si>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</si>
  <si>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</si>
  <si>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</si>
  <si>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</si>
  <si>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</si>
  <si>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</si>
  <si>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</si>
  <si>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</si>
  <si>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</si>
  <si>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</si>
  <si>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</si>
  <si>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</si>
  <si>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</si>
  <si>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</si>
  <si>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</si>
  <si>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</si>
  <si>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</si>
  <si>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</si>
  <si>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</si>
  <si>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</si>
  <si>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</si>
  <si>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</si>
  <si>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</si>
  <si>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</si>
  <si>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</si>
  <si>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</si>
  <si>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</si>
  <si>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</si>
  <si>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</si>
  <si>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</si>
  <si>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</si>
  <si>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</si>
  <si>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</si>
  <si>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</si>
  <si>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</si>
  <si>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</si>
  <si>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</si>
  <si>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</si>
  <si>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</si>
  <si>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</si>
  <si>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</si>
  <si>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</si>
  <si>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</si>
  <si>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</si>
  <si>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</si>
  <si>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</si>
  <si>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</si>
  <si>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</si>
  <si>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</si>
  <si>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</si>
  <si>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</si>
  <si>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</si>
  <si>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</si>
  <si>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</si>
  <si>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</si>
  <si>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</si>
  <si>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</si>
  <si>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</si>
  <si>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</si>
  <si>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</si>
  <si>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</si>
  <si>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</si>
  <si>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</si>
  <si>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</si>
  <si>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</si>
  <si>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</si>
  <si>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</si>
  <si>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</si>
  <si>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</si>
  <si>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</si>
  <si>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</si>
  <si>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</si>
  <si>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</si>
  <si>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</si>
  <si>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</si>
  <si>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</si>
  <si>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</si>
  <si>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</si>
  <si>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</si>
  <si>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</si>
  <si>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</si>
  <si>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</si>
  <si>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</si>
  <si>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</si>
  <si>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</si>
  <si>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</si>
  <si>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</si>
  <si>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</si>
  <si>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</si>
  <si>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</si>
  <si>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</si>
  <si>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</si>
  <si>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</si>
  <si>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</si>
  <si>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</si>
  <si>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</si>
  <si>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</si>
  <si>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</si>
  <si>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</si>
  <si>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</si>
  <si>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</si>
  <si>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</si>
  <si>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</si>
  <si>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</si>
  <si>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</si>
  <si>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</si>
  <si>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</si>
  <si>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</si>
  <si>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</si>
  <si>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</si>
  <si>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</si>
  <si>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</si>
  <si>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</si>
  <si>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</si>
  <si>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</si>
  <si>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</si>
  <si>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</si>
  <si>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</si>
  <si>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</si>
  <si>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</si>
  <si>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</si>
  <si>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</si>
  <si>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</si>
  <si>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</si>
  <si>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</si>
  <si>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</si>
  <si>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</si>
  <si>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</si>
  <si>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</si>
  <si>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</si>
  <si>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</si>
  <si>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</si>
  <si>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</si>
  <si>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</si>
  <si>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</si>
  <si>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</si>
  <si>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</si>
  <si>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</si>
  <si>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</si>
  <si>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</si>
  <si>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</si>
  <si>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</si>
  <si>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</si>
  <si>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</si>
  <si>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</si>
  <si>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</si>
  <si>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</si>
  <si>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</si>
  <si>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</si>
  <si>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</si>
  <si>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</si>
  <si>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</si>
  <si>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</si>
  <si>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</si>
  <si>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</si>
  <si>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</si>
  <si>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</si>
  <si>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</si>
  <si>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</si>
  <si>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</si>
  <si>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</si>
  <si>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</si>
  <si>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</si>
  <si>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</si>
  <si>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</si>
  <si>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</si>
  <si>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</si>
  <si>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</si>
  <si>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</si>
  <si>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</si>
  <si>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</si>
  <si>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</si>
  <si>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</si>
  <si>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</si>
  <si>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</si>
  <si>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</si>
  <si>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</si>
  <si>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</si>
  <si>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</si>
  <si>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</si>
  <si>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</si>
  <si>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</si>
  <si>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</si>
  <si>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</si>
  <si>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</si>
  <si>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</si>
  <si>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</si>
  <si>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</si>
  <si>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</si>
  <si>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</si>
  <si>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</si>
  <si>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</si>
  <si>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</si>
  <si>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</si>
  <si>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</si>
  <si>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</si>
  <si>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</si>
  <si>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</si>
  <si>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</si>
  <si>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</si>
  <si>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</si>
  <si>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</si>
  <si>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</si>
  <si>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</si>
  <si>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</si>
  <si>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</si>
  <si>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</si>
  <si>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</si>
  <si>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</si>
  <si>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</si>
  <si>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</si>
  <si>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</si>
  <si>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</si>
  <si>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</si>
  <si>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</si>
  <si>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</si>
  <si>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</si>
  <si>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</si>
  <si>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</si>
  <si>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</si>
  <si>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</si>
  <si>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</si>
  <si>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</si>
  <si>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</si>
  <si>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</si>
  <si>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</si>
  <si>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</si>
  <si>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</si>
  <si>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</si>
  <si>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</si>
  <si>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</si>
  <si>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</si>
  <si>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</si>
  <si>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</si>
  <si>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</si>
  <si>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</si>
  <si>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</si>
  <si>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</si>
  <si>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</si>
  <si>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</si>
  <si>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</si>
  <si>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</si>
  <si>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</si>
  <si>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</si>
  <si>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</si>
  <si>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</si>
  <si>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</si>
  <si>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</si>
  <si>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</si>
  <si>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</si>
  <si>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</si>
  <si>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</si>
  <si>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</si>
  <si>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</si>
  <si>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</si>
  <si>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</si>
  <si>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</si>
  <si>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</si>
  <si>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</si>
  <si>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</si>
  <si>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</si>
  <si>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</si>
  <si>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</si>
  <si>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</si>
  <si>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</si>
  <si>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</si>
  <si>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</si>
  <si>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</si>
  <si>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</si>
  <si>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</si>
  <si>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</si>
  <si>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</si>
  <si>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</si>
  <si>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</si>
  <si>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</si>
  <si>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</si>
  <si>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</si>
  <si>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</si>
  <si>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</si>
  <si>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</si>
  <si>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</si>
  <si>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</si>
  <si>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</si>
  <si>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</si>
  <si>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</si>
  <si>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</si>
  <si>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</si>
  <si>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</si>
  <si>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</si>
  <si>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</si>
  <si>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</si>
  <si>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</si>
  <si>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</si>
  <si>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</si>
  <si>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</si>
  <si>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</si>
  <si>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</si>
  <si>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</si>
  <si>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</si>
  <si>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</si>
  <si>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</si>
  <si>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</si>
  <si>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</si>
  <si>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</si>
  <si>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</si>
  <si>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</si>
  <si>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</si>
  <si>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</si>
  <si>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</si>
  <si>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</si>
  <si>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</si>
  <si>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</si>
  <si>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</si>
  <si>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</si>
  <si>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</si>
  <si>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</si>
  <si>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</si>
  <si>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</si>
  <si>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</si>
  <si>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</si>
  <si>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</si>
  <si>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</si>
  <si>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</si>
  <si>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</si>
  <si>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</si>
  <si>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</si>
  <si>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</si>
  <si>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</si>
  <si>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</si>
  <si>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</si>
  <si>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</si>
  <si>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</si>
  <si>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</si>
  <si>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</si>
  <si>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</si>
  <si>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</si>
  <si>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</si>
  <si>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</si>
  <si>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</si>
  <si>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</si>
  <si>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</si>
  <si>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</si>
  <si>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</si>
  <si>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</si>
  <si>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</si>
  <si>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</si>
  <si>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</si>
  <si>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</si>
  <si>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</si>
  <si>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</si>
  <si>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</si>
  <si>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</si>
  <si>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</si>
  <si>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</si>
  <si>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</si>
  <si>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</si>
  <si>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</si>
  <si>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</si>
  <si>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</si>
  <si>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</si>
  <si>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</si>
  <si>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</si>
  <si>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</si>
  <si>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</si>
  <si>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</si>
  <si>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</si>
  <si>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</si>
  <si>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</si>
  <si>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</si>
  <si>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</si>
  <si>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</si>
  <si>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</si>
  <si>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</si>
  <si>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</si>
  <si>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</si>
  <si>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</si>
  <si>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</si>
  <si>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</si>
  <si>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</si>
  <si>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</si>
  <si>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</si>
  <si>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</si>
  <si>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</si>
  <si>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</si>
  <si>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</si>
  <si>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</si>
  <si>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</si>
  <si>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</si>
  <si>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</si>
  <si>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</si>
  <si>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</si>
  <si>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</si>
  <si>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</si>
  <si>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</si>
  <si>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</si>
  <si>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</si>
  <si>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</si>
  <si>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</si>
  <si>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</si>
  <si>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</si>
  <si>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</si>
  <si>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</si>
  <si>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</si>
  <si>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</si>
  <si>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</si>
  <si>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</si>
  <si>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</si>
  <si>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</si>
  <si>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</si>
  <si>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</si>
  <si>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</si>
  <si>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</si>
  <si>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</si>
  <si>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</si>
  <si>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</si>
  <si>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</si>
  <si>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</si>
  <si>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</si>
  <si>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</si>
  <si>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</si>
  <si>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</si>
  <si>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</si>
  <si>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</si>
  <si>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</si>
  <si>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</si>
  <si>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</si>
  <si>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</si>
  <si>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</si>
  <si>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</si>
  <si>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</si>
  <si>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</si>
  <si>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</si>
  <si>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</si>
  <si>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</si>
  <si>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</si>
  <si>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</si>
  <si>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</si>
  <si>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</si>
  <si>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</si>
  <si>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</si>
  <si>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</si>
  <si>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</si>
  <si>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</si>
  <si>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</si>
  <si>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</si>
  <si>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</si>
  <si>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</si>
  <si>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</si>
  <si>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</si>
  <si>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</si>
  <si>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</si>
  <si>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</si>
  <si>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</si>
  <si>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</si>
  <si>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</si>
  <si>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</si>
  <si>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</si>
  <si>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</si>
  <si>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</si>
  <si>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</si>
  <si>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</si>
  <si>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</si>
  <si>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</si>
  <si>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</si>
  <si>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</si>
  <si>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</si>
  <si>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</si>
  <si>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</si>
  <si>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</si>
  <si>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</si>
  <si>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</si>
  <si>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</si>
  <si>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</si>
  <si>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</si>
  <si>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</si>
  <si>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</si>
  <si>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</si>
  <si>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</si>
  <si>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</si>
  <si>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</si>
  <si>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</si>
  <si>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</si>
  <si>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</si>
  <si>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</si>
  <si>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</si>
  <si>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</si>
  <si>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</si>
  <si>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</si>
  <si>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</si>
  <si>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</si>
  <si>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</si>
  <si>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</si>
  <si>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</si>
  <si>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</si>
  <si>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</si>
  <si>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</si>
  <si>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</si>
  <si>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</si>
  <si>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</si>
  <si>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</si>
  <si>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</si>
  <si>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</si>
  <si>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</si>
  <si>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</si>
  <si>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</si>
  <si>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</si>
  <si>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</si>
  <si>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</si>
  <si>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</si>
  <si>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</si>
  <si>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</si>
  <si>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</si>
  <si>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</si>
  <si>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</si>
  <si>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</si>
  <si>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</si>
  <si>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</si>
  <si>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</si>
  <si>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</si>
  <si>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</si>
  <si>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</si>
  <si>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</si>
  <si>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</si>
  <si>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</si>
  <si>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</si>
  <si>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</si>
  <si>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</si>
  <si>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</si>
  <si>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</si>
  <si>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</si>
  <si>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</si>
  <si>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</si>
  <si>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</si>
  <si>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</si>
  <si>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</si>
  <si>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</si>
  <si>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</si>
  <si>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</si>
  <si>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</si>
  <si>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</si>
  <si>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</si>
  <si>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</si>
  <si>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</si>
  <si>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</si>
  <si>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</si>
  <si>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</si>
  <si>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</si>
  <si>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</si>
  <si>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</si>
  <si>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</si>
  <si>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</si>
  <si>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</si>
  <si>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</si>
  <si>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</si>
  <si>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</si>
  <si>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</si>
  <si>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</si>
  <si>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</si>
  <si>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</si>
  <si>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</si>
  <si>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</si>
  <si>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</si>
  <si>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</si>
  <si>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</si>
  <si>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</si>
  <si>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</si>
  <si>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</si>
  <si>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</si>
  <si>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</si>
  <si>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</si>
  <si>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</si>
  <si>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</si>
  <si>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</si>
  <si>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</si>
  <si>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</si>
  <si>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</si>
  <si>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</si>
  <si>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</si>
  <si>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</si>
  <si>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</si>
  <si>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</si>
  <si>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</si>
  <si>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</si>
  <si>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</si>
  <si>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</si>
  <si>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</si>
  <si>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</si>
  <si>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</si>
  <si>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</si>
  <si>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</si>
  <si>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</si>
  <si>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</si>
  <si>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</si>
  <si>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</si>
  <si>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</si>
  <si>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</si>
  <si>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</si>
  <si>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</si>
  <si>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</si>
  <si>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</si>
  <si>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</si>
  <si>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</si>
  <si>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</si>
  <si>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</si>
  <si>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</si>
  <si>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</si>
  <si>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</si>
  <si>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</si>
  <si>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</si>
  <si>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</si>
  <si>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</si>
  <si>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</si>
  <si>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</si>
  <si>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</si>
  <si>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</si>
  <si>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</si>
  <si>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</si>
  <si>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</si>
  <si>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</si>
  <si>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</si>
  <si>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</si>
  <si>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</si>
  <si>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</si>
  <si>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</si>
  <si>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</si>
  <si>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</si>
  <si>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</si>
  <si>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</si>
  <si>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</si>
  <si>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</si>
  <si>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</si>
  <si>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</si>
  <si>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</si>
  <si>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</si>
  <si>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</si>
  <si>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</si>
  <si>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</si>
  <si>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</si>
  <si>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</si>
  <si>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</si>
  <si>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</si>
  <si>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</si>
  <si>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</si>
  <si>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</si>
  <si>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</si>
  <si>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</si>
  <si>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</si>
  <si>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</si>
  <si>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</si>
  <si>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</si>
  <si>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</si>
  <si>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</si>
  <si>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</si>
  <si>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</si>
  <si>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</si>
  <si>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</si>
  <si>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</si>
  <si>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</si>
  <si>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</si>
  <si>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</si>
  <si>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</si>
  <si>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</si>
  <si>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</si>
  <si>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</si>
  <si>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</si>
  <si>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</si>
  <si>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</si>
  <si>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</si>
  <si>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</si>
  <si>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</si>
  <si>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</si>
  <si>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</si>
  <si>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</si>
  <si>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</si>
  <si>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</si>
  <si>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</si>
  <si>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</si>
  <si>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</si>
  <si>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</si>
  <si>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</si>
  <si>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</si>
  <si>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</si>
  <si>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</si>
  <si>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</si>
  <si>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</si>
  <si>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</si>
  <si>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</si>
  <si>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</si>
  <si>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</si>
  <si>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</si>
  <si>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</si>
  <si>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</si>
  <si>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</si>
  <si>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</si>
  <si>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</si>
  <si>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</si>
  <si>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</si>
  <si>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</si>
  <si>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</si>
  <si>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</si>
  <si>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</si>
  <si>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</si>
  <si>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</si>
  <si>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</si>
  <si>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</si>
  <si>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</si>
  <si>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</si>
  <si>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</si>
  <si>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</si>
  <si>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</si>
  <si>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</si>
  <si>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</si>
  <si>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</si>
  <si>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</si>
  <si>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</si>
  <si>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</si>
  <si>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</si>
  <si>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</si>
  <si>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</si>
  <si>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</si>
  <si>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</si>
  <si>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</si>
  <si>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</si>
  <si>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</si>
  <si>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</si>
  <si>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</si>
  <si>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</si>
  <si>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</si>
  <si>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</si>
  <si>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</si>
  <si>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</si>
  <si>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</si>
  <si>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</si>
  <si>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</si>
  <si>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</si>
  <si>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</si>
  <si>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</si>
  <si>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</si>
  <si>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</si>
  <si>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</si>
  <si>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</si>
  <si>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</si>
  <si>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</si>
  <si>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</si>
  <si>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</si>
  <si>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</si>
  <si>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</si>
  <si>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</si>
  <si>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</si>
  <si>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</si>
  <si>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</si>
  <si>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</si>
  <si>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</si>
  <si>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</si>
  <si>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</si>
  <si>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</si>
  <si>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</si>
  <si>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</si>
  <si>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</si>
  <si>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</si>
  <si>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</si>
  <si>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</si>
  <si>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</si>
  <si>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</si>
  <si>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</si>
  <si>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</si>
  <si>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</si>
  <si>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</si>
  <si>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</si>
  <si>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</si>
  <si>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</si>
  <si>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</si>
  <si>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</si>
  <si>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</si>
  <si>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</si>
  <si>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</si>
  <si>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</si>
  <si>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</si>
  <si>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</si>
  <si>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</si>
  <si>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</si>
  <si>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</si>
  <si>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</si>
  <si>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</si>
  <si>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</si>
  <si>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</si>
  <si>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</si>
  <si>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</si>
  <si>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</si>
  <si>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</si>
  <si>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</si>
  <si>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</si>
  <si>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</si>
  <si>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</si>
  <si>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</si>
  <si>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</si>
  <si>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</si>
  <si>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</si>
  <si>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</si>
  <si>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</si>
  <si>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</si>
  <si>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</si>
  <si>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</si>
  <si>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</si>
  <si>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</si>
  <si>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</si>
  <si>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</si>
  <si>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</si>
  <si>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</si>
  <si>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</si>
  <si>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</si>
  <si>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</si>
  <si>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</si>
  <si>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</si>
  <si>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</si>
  <si>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</si>
  <si>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</si>
  <si>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</si>
  <si>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</si>
  <si>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</si>
  <si>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</si>
  <si>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</si>
  <si>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</si>
  <si>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</si>
  <si>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</si>
  <si>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</si>
  <si>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</si>
  <si>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</si>
  <si>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</si>
  <si>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</si>
  <si>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</si>
  <si>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</si>
  <si>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</si>
  <si>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</si>
  <si>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</si>
  <si>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</si>
  <si>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</si>
  <si>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</si>
  <si>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</si>
  <si>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</si>
  <si>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</si>
  <si>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</si>
  <si>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</si>
  <si>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</si>
  <si>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</si>
  <si>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</si>
  <si>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</si>
  <si>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</si>
  <si>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</si>
  <si>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</si>
  <si>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</si>
  <si>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</si>
  <si>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</si>
  <si>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</si>
  <si>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</si>
  <si>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</si>
  <si>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</si>
  <si>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</si>
  <si>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</si>
  <si>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</si>
  <si>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</si>
  <si>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</si>
  <si>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</si>
  <si>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</si>
  <si>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</si>
  <si>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</si>
  <si>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</si>
  <si>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</si>
  <si>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</si>
  <si>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</si>
  <si>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</si>
  <si>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</si>
  <si>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</si>
  <si>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</si>
  <si>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</si>
  <si>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</si>
  <si>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</si>
  <si>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</si>
  <si>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</si>
  <si>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</si>
  <si>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</si>
  <si>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</si>
  <si>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</si>
  <si>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</si>
  <si>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</si>
  <si>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</si>
  <si>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</si>
  <si>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</si>
  <si>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</si>
  <si>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</si>
  <si>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</si>
  <si>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</si>
  <si>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</si>
  <si>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</si>
  <si>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</si>
  <si>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</si>
  <si>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</si>
  <si>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</si>
  <si>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</si>
  <si>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</si>
  <si>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</si>
  <si>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</si>
  <si>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</si>
  <si>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</si>
  <si>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</si>
  <si>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</si>
  <si>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</si>
  <si>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</si>
  <si>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</si>
  <si>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</si>
  <si>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</si>
  <si>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</si>
  <si>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</si>
  <si>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</si>
  <si>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</si>
  <si>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</si>
  <si>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</si>
  <si>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</si>
  <si>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</si>
  <si>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</si>
  <si>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</si>
  <si>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</si>
  <si>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</si>
  <si>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</si>
  <si>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</si>
  <si>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</si>
  <si>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</si>
  <si>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</si>
  <si>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</si>
  <si>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</si>
  <si>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</si>
  <si>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</si>
  <si>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</si>
  <si>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</si>
  <si>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</si>
  <si>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</si>
  <si>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</si>
  <si>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</si>
  <si>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</si>
  <si>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</si>
  <si>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</si>
  <si>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</si>
  <si>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</si>
  <si>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</si>
  <si>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</si>
  <si>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</si>
  <si>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</si>
  <si>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</si>
  <si>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</si>
  <si>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</si>
  <si>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</si>
  <si>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</si>
  <si>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</si>
  <si>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</si>
  <si>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</si>
  <si>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</si>
  <si>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</si>
  <si>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</si>
  <si>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</si>
  <si>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</si>
  <si>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</si>
  <si>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</si>
  <si>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</si>
  <si>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</si>
  <si>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</si>
  <si>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</si>
  <si>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</si>
  <si>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</si>
  <si>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</si>
  <si>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</si>
  <si>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</si>
  <si>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</si>
  <si>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</si>
  <si>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</si>
  <si>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</si>
  <si>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</si>
  <si>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</si>
  <si>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</si>
  <si>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</si>
  <si>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</si>
  <si>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</si>
  <si>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</si>
  <si>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</si>
  <si>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</si>
  <si>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</si>
  <si>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</si>
  <si>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</si>
  <si>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</si>
  <si>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</si>
  <si>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</si>
  <si>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</si>
  <si>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</si>
  <si>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</si>
  <si>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</si>
  <si>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</si>
  <si>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</si>
  <si>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</si>
  <si>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</si>
  <si>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</si>
  <si>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</si>
  <si>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</si>
  <si>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</si>
  <si>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</si>
  <si>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</si>
  <si>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</si>
  <si>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</si>
  <si>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</si>
  <si>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</si>
  <si>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</si>
  <si>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</si>
  <si>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</si>
  <si>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</si>
  <si>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</si>
  <si>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</si>
  <si>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</si>
  <si>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</si>
  <si>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</si>
  <si>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</si>
  <si>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</si>
  <si>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</si>
  <si>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</si>
  <si>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</si>
  <si>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</si>
  <si>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</si>
  <si>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</si>
  <si>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</si>
  <si>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</si>
  <si>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</si>
  <si>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</si>
  <si>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</si>
  <si>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</si>
  <si>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</si>
  <si>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</si>
  <si>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</si>
  <si>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</si>
  <si>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</si>
  <si>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</si>
  <si>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</si>
  <si>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</si>
  <si>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</si>
  <si>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</si>
  <si>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</si>
  <si>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</si>
  <si>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</si>
  <si>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</si>
  <si>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</si>
  <si>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</si>
  <si>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</si>
  <si>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</si>
  <si>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</si>
  <si>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</si>
  <si>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</si>
  <si>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</si>
  <si>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</si>
  <si>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</si>
  <si>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</si>
  <si>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</si>
  <si>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</si>
  <si>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</si>
  <si>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</si>
  <si>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</si>
  <si>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</si>
  <si>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</si>
  <si>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</si>
  <si>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</si>
  <si>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</si>
  <si>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</si>
  <si>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</si>
  <si>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</si>
  <si>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</si>
  <si>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</si>
  <si>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</si>
  <si>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</si>
  <si>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</si>
  <si>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</si>
  <si>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</si>
  <si>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</si>
  <si>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</si>
  <si>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</si>
  <si>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</si>
  <si>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</si>
  <si>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</si>
  <si>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</si>
  <si>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</si>
  <si>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</si>
  <si>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</si>
  <si>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</si>
  <si>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</si>
  <si>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</si>
  <si>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</si>
  <si>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</si>
  <si>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</si>
  <si>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</si>
  <si>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</si>
  <si>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</si>
  <si>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</si>
  <si>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</si>
  <si>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</si>
  <si>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</si>
  <si>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</si>
  <si>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</si>
  <si>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</si>
  <si>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</si>
  <si>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</si>
  <si>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</si>
  <si>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</si>
  <si>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</si>
  <si>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</si>
  <si>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</si>
  <si>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</si>
  <si>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</si>
  <si>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</si>
  <si>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</si>
  <si>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</si>
  <si>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</si>
  <si>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</si>
  <si>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</si>
  <si>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</si>
  <si>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</si>
  <si>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</si>
  <si>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</si>
  <si>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</si>
  <si>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</si>
  <si>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</si>
  <si>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</si>
  <si>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</si>
  <si>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</si>
  <si>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</si>
  <si>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</si>
  <si>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</si>
  <si>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</si>
  <si>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</si>
  <si>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</si>
  <si>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</si>
  <si>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</si>
  <si>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</si>
  <si>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</si>
  <si>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</si>
  <si>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</si>
  <si>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</si>
  <si>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</si>
  <si>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</si>
  <si>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</si>
  <si>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</si>
  <si>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</si>
  <si>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</si>
  <si>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</si>
  <si>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</si>
  <si>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</si>
  <si>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</si>
  <si>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</si>
  <si>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</si>
  <si>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</si>
  <si>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</si>
  <si>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</si>
  <si>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</si>
  <si>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</si>
  <si>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</si>
  <si>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</si>
  <si>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</si>
  <si>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</si>
  <si>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</si>
  <si>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</si>
  <si>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</si>
  <si>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</si>
  <si>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</si>
  <si>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</si>
  <si>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</si>
  <si>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</si>
  <si>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</si>
  <si>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</si>
  <si>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</si>
  <si>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</si>
  <si>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</si>
  <si>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</si>
  <si>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</si>
  <si>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</si>
  <si>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</si>
  <si>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</si>
  <si>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</si>
  <si>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</si>
  <si>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</si>
  <si>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</si>
  <si>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</si>
  <si>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</si>
  <si>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</si>
  <si>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</si>
  <si>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</si>
  <si>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</si>
  <si>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</si>
  <si>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</si>
  <si>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</si>
  <si>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</si>
  <si>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</si>
  <si>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</si>
  <si>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</si>
  <si>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</si>
  <si>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</si>
  <si>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</si>
  <si>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</si>
  <si>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</si>
  <si>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</si>
  <si>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</si>
  <si>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</si>
  <si>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</si>
  <si>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</si>
  <si>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</si>
  <si>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</si>
  <si>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</si>
  <si>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</si>
  <si>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</si>
  <si>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</si>
  <si>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</si>
  <si>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</si>
  <si>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</si>
  <si>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</si>
  <si>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</si>
  <si>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</si>
  <si>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</si>
  <si>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</si>
  <si>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</si>
  <si>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</si>
  <si>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</si>
  <si>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</si>
  <si>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</si>
  <si>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</si>
  <si>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</si>
  <si>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</si>
  <si>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</si>
  <si>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</si>
  <si>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</si>
  <si>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</si>
  <si>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</si>
  <si>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</si>
  <si>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</si>
  <si>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</si>
  <si>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</si>
  <si>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</si>
  <si>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</si>
  <si>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</si>
  <si>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</si>
  <si>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</si>
  <si>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</si>
  <si>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</si>
  <si>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</si>
  <si>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</si>
  <si>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</si>
  <si>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</si>
  <si>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</si>
  <si>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</si>
  <si>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</si>
  <si>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</si>
  <si>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</si>
  <si>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</si>
  <si>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</si>
  <si>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</si>
  <si>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</si>
  <si>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</si>
  <si>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</si>
  <si>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</si>
  <si>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</si>
  <si>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</si>
  <si>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</si>
  <si>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</si>
  <si>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</si>
  <si>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</si>
  <si>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</si>
  <si>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</si>
  <si>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</si>
  <si>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</si>
  <si>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</si>
  <si>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</si>
  <si>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</si>
  <si>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</si>
  <si>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</si>
  <si>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</si>
  <si>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</si>
  <si>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</si>
  <si>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</si>
  <si>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</si>
  <si>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</si>
  <si>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</si>
  <si>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</si>
  <si>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</si>
  <si>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</si>
  <si>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</si>
  <si>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</si>
  <si>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</si>
  <si>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</si>
  <si>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</si>
  <si>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</si>
  <si>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</si>
  <si>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</si>
  <si>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</si>
  <si>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</si>
  <si>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</si>
  <si>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</si>
  <si>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</si>
  <si>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</si>
  <si>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</si>
  <si>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</si>
  <si>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</si>
  <si>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</si>
  <si>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</si>
  <si>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</si>
  <si>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</si>
  <si>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</si>
  <si>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</si>
  <si>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</si>
  <si>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</si>
  <si>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</si>
  <si>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</si>
  <si>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</si>
  <si>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</si>
  <si>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</si>
  <si>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</si>
  <si>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</si>
  <si>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</si>
  <si>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</si>
  <si>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</si>
  <si>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</si>
  <si>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</si>
  <si>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</si>
  <si>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</si>
  <si>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</si>
  <si>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</si>
  <si>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</si>
  <si>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</si>
  <si>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</si>
  <si>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</si>
  <si>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</si>
  <si>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</si>
  <si>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</si>
  <si>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</si>
  <si>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</si>
  <si>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</si>
  <si>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</si>
  <si>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</si>
  <si>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</si>
  <si>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</si>
  <si>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</si>
  <si>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</si>
  <si>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</si>
  <si>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</si>
  <si>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</si>
  <si>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</si>
  <si>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</si>
  <si>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</si>
  <si>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</si>
  <si>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</si>
  <si>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</si>
  <si>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</si>
  <si>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</si>
  <si>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</si>
  <si>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</si>
  <si>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</si>
  <si>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</si>
  <si>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</si>
  <si>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</si>
  <si>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</si>
  <si>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</si>
  <si>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</si>
  <si>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</si>
  <si>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</si>
  <si>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</si>
  <si>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</si>
  <si>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</si>
  <si>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</si>
  <si>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</si>
  <si>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</si>
  <si>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</si>
  <si>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</si>
  <si>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</si>
  <si>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</si>
  <si>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</si>
  <si>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</si>
  <si>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</si>
  <si>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</si>
  <si>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</si>
  <si>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</si>
  <si>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</si>
  <si>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</si>
  <si>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</si>
  <si>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</si>
  <si>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</si>
  <si>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</si>
  <si>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</si>
  <si>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</si>
  <si>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</si>
  <si>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</si>
  <si>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</si>
  <si>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</si>
  <si>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</si>
  <si>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</si>
  <si>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</si>
  <si>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</si>
  <si>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</si>
  <si>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</si>
  <si>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</si>
  <si>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</si>
  <si>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</si>
  <si>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</si>
  <si>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</si>
  <si>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</si>
  <si>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</si>
  <si>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</si>
  <si>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</si>
  <si>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</si>
  <si>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</si>
  <si>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</si>
  <si>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</si>
  <si>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</si>
  <si>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</si>
  <si>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</si>
  <si>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</si>
  <si>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</si>
  <si>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</si>
  <si>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</si>
  <si>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</si>
  <si>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</si>
  <si>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</si>
  <si>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</si>
  <si>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</si>
  <si>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</si>
  <si>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</si>
  <si>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</si>
  <si>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</si>
  <si>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</si>
  <si>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</si>
  <si>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</si>
  <si>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</si>
  <si>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</si>
  <si>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</si>
  <si>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</si>
  <si>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</si>
  <si>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</si>
  <si>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</si>
  <si>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</si>
  <si>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</si>
  <si>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</si>
  <si>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</si>
  <si>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</si>
  <si>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</si>
  <si>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</si>
  <si>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</si>
  <si>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</si>
  <si>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</si>
  <si>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</si>
  <si>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</si>
  <si>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</si>
  <si>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</si>
  <si>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</si>
  <si>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</si>
  <si>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</si>
  <si>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</si>
  <si>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</si>
  <si>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</si>
  <si>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</si>
  <si>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</si>
  <si>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</si>
  <si>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</si>
  <si>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</si>
  <si>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</si>
  <si>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</si>
  <si>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</si>
  <si>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</si>
  <si>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</si>
  <si>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</si>
  <si>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</si>
  <si>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</si>
  <si>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</si>
  <si>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</si>
  <si>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</si>
  <si>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</si>
  <si>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</si>
  <si>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</si>
  <si>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</si>
  <si>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</si>
  <si>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</si>
  <si>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</si>
  <si>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</si>
  <si>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</si>
  <si>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</si>
  <si>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</si>
  <si>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</si>
  <si>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</si>
  <si>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</si>
  <si>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</si>
  <si>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</si>
  <si>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</si>
  <si>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</si>
  <si>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</si>
  <si>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</si>
  <si>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</si>
  <si>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</si>
  <si>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</si>
  <si>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</si>
  <si>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</si>
  <si>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</si>
  <si>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</si>
  <si>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</si>
  <si>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</si>
  <si>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</si>
  <si>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</si>
  <si>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</si>
  <si>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</si>
  <si>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</si>
  <si>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</si>
  <si>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</si>
  <si>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</si>
  <si>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</si>
  <si>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</si>
  <si>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</si>
  <si>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</si>
  <si>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</si>
  <si>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</si>
  <si>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</si>
  <si>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</si>
  <si>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</si>
  <si>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</si>
  <si>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</si>
  <si>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</si>
  <si>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</si>
  <si>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</si>
  <si>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</si>
  <si>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</si>
  <si>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</si>
  <si>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</si>
  <si>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</si>
  <si>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</si>
  <si>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</si>
  <si>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</si>
  <si>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</si>
  <si>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</si>
  <si>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</si>
  <si>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</si>
  <si>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</si>
  <si>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</si>
  <si>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</si>
  <si>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</si>
  <si>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</si>
  <si>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</si>
  <si>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</si>
  <si>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</si>
  <si>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</si>
  <si>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</si>
  <si>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</si>
  <si>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</si>
  <si>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</si>
  <si>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</si>
  <si>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</si>
  <si>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</si>
  <si>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</si>
  <si>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</si>
  <si>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</si>
  <si>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</si>
  <si>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</si>
  <si>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</si>
  <si>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</si>
  <si>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</si>
  <si>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</si>
  <si>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</si>
  <si>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</si>
  <si>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</si>
  <si>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</si>
  <si>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</si>
  <si>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</si>
  <si>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</si>
  <si>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</si>
  <si>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</si>
  <si>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</si>
  <si>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</si>
  <si>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</si>
  <si>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</si>
  <si>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</si>
  <si>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</si>
  <si>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</si>
  <si>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</si>
  <si>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</si>
  <si>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</si>
  <si>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</si>
  <si>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</si>
  <si>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</si>
  <si>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</si>
  <si>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</si>
  <si>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</si>
  <si>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</si>
  <si>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</si>
  <si>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</si>
  <si>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</si>
  <si>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</si>
  <si>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</si>
  <si>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</si>
  <si>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</si>
  <si>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</si>
  <si>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</si>
  <si>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</si>
  <si>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</si>
  <si>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</si>
  <si>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</si>
  <si>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</si>
  <si>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</si>
  <si>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</si>
  <si>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</si>
  <si>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</si>
  <si>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</si>
  <si>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</si>
  <si>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</si>
  <si>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</si>
  <si>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</si>
  <si>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</si>
  <si>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</si>
  <si>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</si>
  <si>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</si>
  <si>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</si>
  <si>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</si>
  <si>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</si>
  <si>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</si>
  <si>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</si>
  <si>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</si>
  <si>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</si>
  <si>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</si>
  <si>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</si>
  <si>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</si>
  <si>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</si>
  <si>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</si>
  <si>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</si>
  <si>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</si>
  <si>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</si>
  <si>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</si>
  <si>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</si>
  <si>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</si>
  <si>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</si>
  <si>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</si>
  <si>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</si>
  <si>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</si>
  <si>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</si>
  <si>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</si>
  <si>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</si>
  <si>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</si>
  <si>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</si>
  <si>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</si>
  <si>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</si>
  <si>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</si>
  <si>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</si>
  <si>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</si>
  <si>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</si>
  <si>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</si>
  <si>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</si>
  <si>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</si>
  <si>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</si>
  <si>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</si>
  <si>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</si>
  <si>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</si>
  <si>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</si>
  <si>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</si>
  <si>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</si>
  <si>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</si>
  <si>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</si>
  <si>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</si>
  <si>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</si>
  <si>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</si>
  <si>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</si>
  <si>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</si>
  <si>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</si>
  <si>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</si>
  <si>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</si>
  <si>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</si>
  <si>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</si>
  <si>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</si>
  <si>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</si>
  <si>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</si>
  <si>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</si>
  <si>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</si>
  <si>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</si>
  <si>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</si>
  <si>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</si>
  <si>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</si>
  <si>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</si>
  <si>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</si>
  <si>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</si>
  <si>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</si>
  <si>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</si>
  <si>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</si>
  <si>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</si>
  <si>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</si>
  <si>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</si>
  <si>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</si>
  <si>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</si>
  <si>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</si>
  <si>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</si>
  <si>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</si>
  <si>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</si>
  <si>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</si>
  <si>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</si>
  <si>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</si>
  <si>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</si>
  <si>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</si>
  <si>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</si>
  <si>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</si>
  <si>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</si>
  <si>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</si>
  <si>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</si>
  <si>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</si>
  <si>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</si>
  <si>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</si>
  <si>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</si>
  <si>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</si>
  <si>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</si>
  <si>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</si>
  <si>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</si>
  <si>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</si>
  <si>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</si>
  <si>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</si>
  <si>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</si>
  <si>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</si>
  <si>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</si>
  <si>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</si>
  <si>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</si>
  <si>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</si>
  <si>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</si>
  <si>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</si>
  <si>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</si>
  <si>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</si>
  <si>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</si>
  <si>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</si>
  <si>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</si>
  <si>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</si>
  <si>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</si>
  <si>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</si>
  <si>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</si>
  <si>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</si>
  <si>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</si>
  <si>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</si>
  <si>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</si>
  <si>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</si>
  <si>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</si>
  <si>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</si>
  <si>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</si>
  <si>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</si>
  <si>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</si>
  <si>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</si>
  <si>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</si>
  <si>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</si>
  <si>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</si>
  <si>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</si>
  <si>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</si>
  <si>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</si>
  <si>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</si>
  <si>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</si>
  <si>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</si>
  <si>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</si>
  <si>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</si>
  <si>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</si>
  <si>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</si>
  <si>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</si>
  <si>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</si>
  <si>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</si>
  <si>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</si>
  <si>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</si>
  <si>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</si>
  <si>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</si>
  <si>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</si>
  <si>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</si>
  <si>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</si>
  <si>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</si>
  <si>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</si>
  <si>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</si>
  <si>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</si>
  <si>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</si>
  <si>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</si>
  <si>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</si>
  <si>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</si>
  <si>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</si>
  <si>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</si>
  <si>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</si>
  <si>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</si>
  <si>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</si>
  <si>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</si>
  <si>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</si>
  <si>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</si>
  <si>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</si>
  <si>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</si>
  <si>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</si>
  <si>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</si>
  <si>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</si>
  <si>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</si>
  <si>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</si>
  <si>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</si>
  <si>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</si>
  <si>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</si>
  <si>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</si>
  <si>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</si>
  <si>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</si>
  <si>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</si>
  <si>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</si>
  <si>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</si>
  <si>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</si>
  <si>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</si>
  <si>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</si>
  <si>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</si>
  <si>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</si>
  <si>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</si>
  <si>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</si>
  <si>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</si>
  <si>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</si>
  <si>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</si>
  <si>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</si>
  <si>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</si>
  <si>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</si>
  <si>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</si>
  <si>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</si>
  <si>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</si>
  <si>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</si>
  <si>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</si>
  <si>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</si>
  <si>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</si>
  <si>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</si>
  <si>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</si>
  <si>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</si>
  <si>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</si>
  <si>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</si>
  <si>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</si>
  <si>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</si>
  <si>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</si>
  <si>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</si>
  <si>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</si>
  <si>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</si>
  <si>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</si>
  <si>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</si>
  <si>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</si>
  <si>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</si>
  <si>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</si>
  <si>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</si>
  <si>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</si>
  <si>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</si>
  <si>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</si>
  <si>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</si>
  <si>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</si>
  <si>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</si>
  <si>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</si>
  <si>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</si>
  <si>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</si>
  <si>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</si>
  <si>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</si>
  <si>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</si>
  <si>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</si>
  <si>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</si>
  <si>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</si>
  <si>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</si>
  <si>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</si>
  <si>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</si>
  <si>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</si>
  <si>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</si>
  <si>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</si>
  <si>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</si>
  <si>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</si>
  <si>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</si>
  <si>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</si>
  <si>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</si>
  <si>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</si>
  <si>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</si>
  <si>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</si>
  <si>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</si>
  <si>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</si>
  <si>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</si>
  <si>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</si>
  <si>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</si>
  <si>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</si>
  <si>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</si>
  <si>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</si>
  <si>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</si>
  <si>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</si>
  <si>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</si>
  <si>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</si>
  <si>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</si>
  <si>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</si>
  <si>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</si>
  <si>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</si>
  <si>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</si>
  <si>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</si>
  <si>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</si>
  <si>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</si>
  <si>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</si>
  <si>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</si>
  <si>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</si>
  <si>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</si>
  <si>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</si>
  <si>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</si>
  <si>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</si>
  <si>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</si>
  <si>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</si>
  <si>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</si>
  <si>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</si>
  <si>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</si>
  <si>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</si>
  <si>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</si>
  <si>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</si>
  <si>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</si>
  <si>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</si>
  <si>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</si>
  <si>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</si>
  <si>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</si>
  <si>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</si>
  <si>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</si>
  <si>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</si>
  <si>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</si>
  <si>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</si>
  <si>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</si>
  <si>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</si>
  <si>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</si>
  <si>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</si>
  <si>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</si>
  <si>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</si>
  <si>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</si>
  <si>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</si>
  <si>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</si>
  <si>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</si>
  <si>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</si>
  <si>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</si>
  <si>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</si>
  <si>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</si>
  <si>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</si>
  <si>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</si>
  <si>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</si>
  <si>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</si>
  <si>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</si>
  <si>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</si>
  <si>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</si>
  <si>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</si>
  <si>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</si>
  <si>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</si>
  <si>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</si>
  <si>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</si>
  <si>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</si>
  <si>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</si>
  <si>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</si>
  <si>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</si>
  <si>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</si>
  <si>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</si>
  <si>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</si>
  <si>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</si>
  <si>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</si>
  <si>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</si>
  <si>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</si>
  <si>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</si>
  <si>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</si>
  <si>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</si>
  <si>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</si>
  <si>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</si>
  <si>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</si>
  <si>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</si>
  <si>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</si>
  <si>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</si>
  <si>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</si>
  <si>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</si>
  <si>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</si>
  <si>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</si>
  <si>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</si>
  <si>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</si>
  <si>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</si>
  <si>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</si>
  <si>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</si>
  <si>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</si>
  <si>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</si>
  <si>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</si>
  <si>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</si>
  <si>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</si>
  <si>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</si>
  <si>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</si>
  <si>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</si>
  <si>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</si>
  <si>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</si>
  <si>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</si>
  <si>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</si>
  <si>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</si>
  <si>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</si>
  <si>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</si>
  <si>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</si>
  <si>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</si>
  <si>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</si>
  <si>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</si>
  <si>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</si>
  <si>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</si>
  <si>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</si>
  <si>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</si>
  <si>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</si>
  <si>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</si>
  <si>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</si>
  <si>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</si>
  <si>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</si>
  <si>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</si>
  <si>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</si>
  <si>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</si>
  <si>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</si>
  <si>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</si>
  <si>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</si>
  <si>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</si>
  <si>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</si>
  <si>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</si>
  <si>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</si>
  <si>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</si>
  <si>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</si>
  <si>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</si>
  <si>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</si>
  <si>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</si>
  <si>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</si>
  <si>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</si>
  <si>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</si>
  <si>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</si>
  <si>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</si>
  <si>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</si>
  <si>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</si>
  <si>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</si>
  <si>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</si>
  <si>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</si>
  <si>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</si>
  <si>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</si>
  <si>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</si>
  <si>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</si>
  <si>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</si>
  <si>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</si>
  <si>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</si>
  <si>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</si>
  <si>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</si>
  <si>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</si>
  <si>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</si>
  <si>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</si>
  <si>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</si>
  <si>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</si>
  <si>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</si>
  <si>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</si>
  <si>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</si>
  <si>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</si>
  <si>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</si>
  <si>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</si>
  <si>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</si>
  <si>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</si>
  <si>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</si>
  <si>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</si>
  <si>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</si>
  <si>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</si>
  <si>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</si>
  <si>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</si>
  <si>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</si>
  <si>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</si>
  <si>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</si>
  <si>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</si>
  <si>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</si>
  <si>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</si>
  <si>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</si>
  <si>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</si>
  <si>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</si>
  <si>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</si>
  <si>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</si>
  <si>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</si>
  <si>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</si>
  <si>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</si>
  <si>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</si>
  <si>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</si>
  <si>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</si>
  <si>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</si>
  <si>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</si>
  <si>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</si>
  <si>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</si>
  <si>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</si>
  <si>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</si>
  <si>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</si>
  <si>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</si>
  <si>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</si>
  <si>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</si>
  <si>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</si>
  <si>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</si>
  <si>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</si>
  <si>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</si>
  <si>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</si>
  <si>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</si>
  <si>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</si>
  <si>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</si>
  <si>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</si>
  <si>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</si>
  <si>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</si>
  <si>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</si>
  <si>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</si>
  <si>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</si>
  <si>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</si>
  <si>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</si>
  <si>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</si>
  <si>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</si>
  <si>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</si>
  <si>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</si>
  <si>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</si>
  <si>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</si>
  <si>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</si>
  <si>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</si>
  <si>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</si>
  <si>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</si>
  <si>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</si>
  <si>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</si>
  <si>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</si>
  <si>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</si>
  <si>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</si>
  <si>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</si>
  <si>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</si>
  <si>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</si>
  <si>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</si>
  <si>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</si>
  <si>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</si>
  <si>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</si>
  <si>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</si>
  <si>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</si>
  <si>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</si>
  <si>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</si>
  <si>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</si>
  <si>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</si>
  <si>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</si>
  <si>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</si>
  <si>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</si>
  <si>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</si>
  <si>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</si>
  <si>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</si>
  <si>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</si>
  <si>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</si>
  <si>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</si>
  <si>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</si>
  <si>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</si>
  <si>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</si>
  <si>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</si>
  <si>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</si>
  <si>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</si>
  <si>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</si>
  <si>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</si>
  <si>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</si>
  <si>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</si>
  <si>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</si>
  <si>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</si>
  <si>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</si>
  <si>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</si>
  <si>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</si>
  <si>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</si>
  <si>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</si>
  <si>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</si>
  <si>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</si>
  <si>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</si>
  <si>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</si>
  <si>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</si>
  <si>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</si>
  <si>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</si>
  <si>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</si>
  <si>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</si>
  <si>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</si>
  <si>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</si>
  <si>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</si>
  <si>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</si>
  <si>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</si>
  <si>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</si>
  <si>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</si>
  <si>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</si>
  <si>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</si>
  <si>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</si>
  <si>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</si>
  <si>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</si>
  <si>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</si>
  <si>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</si>
  <si>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</si>
  <si>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</si>
  <si>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</si>
  <si>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</si>
  <si>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</si>
  <si>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</si>
  <si>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</si>
  <si>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</si>
  <si>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</si>
  <si>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</si>
  <si>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</si>
  <si>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</si>
  <si>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</si>
  <si>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</si>
  <si>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</si>
  <si>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</si>
  <si>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</si>
  <si>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</si>
  <si>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</si>
  <si>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</si>
  <si>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</si>
  <si>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</si>
  <si>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</si>
  <si>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</si>
  <si>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</si>
  <si>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</si>
  <si>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</si>
  <si>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</si>
  <si>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</si>
  <si>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</si>
  <si>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</si>
  <si>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</si>
  <si>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</si>
  <si>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</si>
  <si>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</si>
  <si>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</si>
  <si>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</si>
  <si>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</si>
  <si>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</si>
  <si>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</si>
  <si>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</si>
  <si>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</si>
  <si>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</si>
  <si>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</si>
  <si>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</si>
  <si>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</si>
  <si>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</si>
  <si>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</si>
  <si>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</si>
  <si>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</si>
  <si>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</si>
  <si>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</si>
  <si>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</si>
  <si>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</si>
  <si>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</si>
  <si>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</si>
  <si>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</si>
  <si>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</si>
  <si>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</si>
  <si>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</si>
  <si>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</si>
  <si>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</si>
  <si>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</si>
  <si>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</si>
  <si>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</si>
  <si>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</si>
  <si>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</si>
  <si>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</si>
  <si>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</si>
  <si>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</si>
  <si>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</si>
  <si>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</si>
  <si>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</si>
  <si>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</si>
  <si>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</si>
  <si>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</si>
  <si>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</si>
  <si>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</si>
  <si>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</si>
  <si>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</si>
  <si>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</si>
  <si>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</si>
  <si>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</si>
  <si>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</si>
  <si>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</si>
  <si>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</si>
  <si>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</si>
  <si>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</si>
  <si>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</si>
  <si>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</si>
  <si>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</si>
  <si>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</si>
  <si>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</si>
  <si>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</si>
  <si>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</si>
  <si>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</si>
  <si>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</si>
  <si>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</si>
  <si>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</si>
  <si>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</si>
  <si>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</si>
  <si>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</si>
  <si>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</si>
  <si>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</si>
  <si>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</si>
  <si>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</si>
  <si>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</si>
  <si>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</si>
  <si>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</si>
  <si>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</si>
  <si>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</si>
  <si>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</si>
  <si>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</si>
  <si>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</si>
  <si>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</si>
  <si>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</si>
  <si>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</si>
  <si>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</si>
  <si>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</si>
  <si>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</si>
  <si>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</si>
  <si>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</si>
  <si>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</si>
  <si>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</si>
  <si>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</si>
  <si>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</si>
  <si>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</si>
  <si>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</si>
  <si>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</si>
  <si>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</si>
  <si>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</si>
  <si>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</si>
  <si>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</si>
  <si>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</si>
  <si>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</si>
  <si>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</si>
  <si>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</si>
  <si>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</si>
  <si>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</si>
  <si>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</si>
  <si>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</si>
  <si>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</si>
  <si>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</si>
  <si>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</si>
  <si>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</si>
  <si>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</si>
  <si>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</si>
  <si>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</si>
  <si>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</si>
  <si>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</si>
  <si>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</si>
  <si>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</si>
  <si>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</si>
  <si>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</si>
  <si>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</si>
  <si>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</si>
  <si>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</si>
  <si>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</si>
  <si>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</si>
  <si>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</si>
  <si>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</si>
  <si>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</si>
  <si>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</si>
  <si>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</si>
  <si>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</si>
  <si>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</si>
  <si>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</si>
  <si>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</si>
  <si>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</si>
  <si>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</si>
  <si>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</si>
  <si>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</si>
  <si>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</si>
  <si>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</si>
  <si>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</si>
  <si>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</si>
  <si>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</si>
  <si>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</si>
  <si>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</si>
  <si>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</si>
  <si>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</si>
  <si>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</si>
  <si>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</si>
  <si>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</si>
  <si>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</si>
  <si>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</si>
  <si>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</si>
  <si>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</si>
  <si>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</si>
  <si>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</si>
  <si>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</si>
  <si>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</si>
  <si>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</si>
  <si>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</si>
  <si>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</si>
  <si>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</si>
  <si>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</si>
  <si>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</si>
  <si>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</si>
  <si>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</si>
  <si>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</si>
  <si>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</si>
  <si>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</si>
  <si>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</si>
  <si>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</si>
  <si>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</si>
  <si>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</si>
  <si>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</si>
  <si>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</si>
  <si>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</si>
  <si>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</si>
  <si>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</si>
  <si>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</si>
  <si>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</si>
  <si>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</si>
  <si>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</si>
  <si>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</si>
  <si>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</si>
  <si>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</si>
  <si>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</si>
  <si>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</si>
  <si>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</si>
  <si>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</si>
  <si>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</si>
  <si>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</si>
  <si>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</si>
  <si>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</si>
  <si>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</si>
  <si>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</si>
  <si>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</si>
  <si>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</si>
  <si>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</si>
  <si>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</si>
  <si>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</si>
  <si>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</si>
  <si>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</si>
  <si>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</si>
  <si>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</si>
  <si>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</si>
  <si>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</si>
  <si>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</si>
  <si>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</si>
  <si>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</si>
  <si>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</si>
  <si>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</si>
  <si>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</si>
  <si>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</si>
  <si>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</si>
  <si>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</si>
  <si>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</si>
  <si>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</si>
  <si>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</si>
  <si>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</si>
  <si>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</si>
  <si>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</si>
  <si>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</si>
  <si>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</si>
  <si>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</si>
  <si>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</si>
  <si>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</si>
  <si>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</si>
  <si>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</si>
  <si>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</si>
  <si>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</si>
  <si>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</si>
  <si>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</si>
  <si>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</si>
  <si>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</si>
  <si>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</si>
  <si>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</si>
  <si>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</si>
  <si>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</si>
  <si>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</si>
  <si>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</si>
  <si>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</si>
  <si>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</si>
  <si>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</si>
  <si>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</si>
  <si>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</si>
  <si>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</si>
  <si>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</si>
  <si>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</si>
  <si>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</si>
  <si>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</si>
  <si>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</si>
  <si>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</si>
  <si>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</si>
  <si>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</si>
  <si>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</si>
  <si>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</si>
  <si>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</si>
  <si>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</si>
  <si>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</si>
  <si>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</si>
  <si>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</si>
  <si>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</si>
  <si>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</si>
  <si>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</si>
  <si>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</si>
  <si>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</si>
  <si>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</si>
  <si>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</si>
  <si>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</si>
  <si>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</si>
  <si>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</si>
  <si>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</si>
  <si>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</si>
  <si>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</si>
  <si>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</si>
  <si>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</si>
  <si>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</si>
  <si>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</si>
  <si>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</si>
  <si>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</si>
  <si>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</si>
  <si>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</si>
  <si>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</si>
  <si>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</si>
  <si>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</si>
  <si>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</si>
  <si>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</si>
  <si>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</si>
  <si>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</si>
  <si>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</si>
  <si>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</si>
  <si>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</si>
  <si>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</si>
  <si>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</si>
  <si>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</si>
  <si>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</si>
  <si>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</si>
  <si>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</si>
  <si>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</si>
  <si>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</si>
  <si>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</si>
  <si>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</si>
  <si>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</si>
  <si>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</si>
  <si>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</si>
  <si>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</si>
  <si>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</si>
  <si>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</si>
  <si>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</si>
  <si>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</si>
  <si>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</si>
  <si>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</si>
  <si>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</si>
  <si>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</si>
  <si>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</si>
  <si>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</si>
  <si>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</si>
  <si>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</si>
  <si>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</si>
  <si>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</si>
  <si>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</si>
  <si>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</si>
  <si>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</si>
  <si>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</si>
  <si>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</si>
  <si>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</si>
  <si>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</si>
  <si>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</si>
  <si>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</si>
  <si>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</si>
  <si>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</si>
  <si>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</si>
  <si>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</si>
  <si>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</si>
  <si>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</si>
  <si>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</si>
  <si>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</si>
  <si>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</si>
  <si>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</si>
  <si>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</si>
  <si>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</si>
  <si>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</si>
  <si>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</si>
  <si>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</si>
  <si>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</si>
  <si>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</si>
  <si>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</si>
  <si>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</si>
  <si>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</si>
  <si>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</si>
  <si>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</si>
  <si>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</si>
  <si>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</si>
  <si>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</si>
  <si>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</si>
  <si>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</si>
  <si>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</si>
  <si>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</si>
  <si>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</si>
  <si>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</si>
  <si>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</si>
  <si>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</si>
  <si>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</si>
  <si>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</si>
  <si>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</si>
  <si>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</si>
  <si>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</si>
  <si>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</si>
  <si>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</si>
  <si>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</si>
  <si>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</si>
  <si>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</si>
  <si>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</si>
  <si>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</si>
  <si>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</si>
  <si>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</si>
  <si>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</si>
  <si>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</si>
  <si>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</si>
  <si>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</si>
  <si>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</si>
  <si>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</si>
  <si>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</si>
  <si>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</si>
  <si>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</si>
  <si>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</si>
  <si>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</si>
  <si>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</si>
  <si>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</si>
  <si>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</si>
  <si>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</si>
  <si>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</si>
  <si>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</si>
  <si>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</si>
  <si>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</si>
  <si>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</si>
  <si>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</si>
  <si>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</si>
  <si>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</si>
  <si>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</si>
  <si>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</si>
  <si>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</si>
  <si>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</si>
  <si>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</si>
  <si>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</si>
  <si>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</si>
  <si>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</si>
  <si>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</si>
  <si>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</si>
  <si>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</si>
  <si>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</si>
  <si>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</si>
  <si>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</si>
  <si>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</si>
  <si>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</si>
  <si>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</si>
  <si>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</si>
  <si>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</si>
  <si>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</si>
  <si>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</si>
  <si>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</si>
  <si>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</si>
  <si>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</si>
  <si>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</si>
  <si>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</si>
  <si>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</si>
  <si>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</si>
  <si>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</si>
  <si>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</si>
  <si>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</si>
  <si>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</si>
  <si>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</si>
  <si>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</si>
  <si>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</si>
  <si>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</si>
  <si>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</si>
  <si>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</si>
  <si>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</si>
  <si>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</si>
  <si>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</si>
  <si>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</si>
  <si>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</si>
  <si>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</si>
  <si>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</si>
  <si>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</si>
  <si>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</si>
  <si>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</si>
  <si>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</si>
  <si>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</si>
  <si>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</si>
  <si>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</si>
  <si>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</si>
  <si>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</si>
  <si>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</si>
  <si>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</si>
  <si>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</si>
  <si>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</si>
  <si>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</si>
  <si>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</si>
  <si>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</si>
  <si>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</si>
  <si>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</si>
  <si>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</si>
  <si>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</si>
  <si>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</si>
  <si>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</si>
  <si>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</si>
  <si>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</si>
  <si>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</si>
  <si>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</si>
  <si>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</si>
  <si>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</si>
  <si>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</si>
  <si>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</si>
  <si>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</si>
  <si>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</si>
  <si>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</si>
  <si>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</si>
  <si>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</si>
  <si>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</si>
  <si>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</si>
  <si>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</si>
  <si>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</si>
  <si>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</si>
  <si>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</si>
  <si>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</si>
  <si>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</si>
  <si>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</si>
  <si>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</si>
  <si>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</si>
  <si>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</si>
  <si>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</si>
  <si>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</si>
  <si>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</si>
  <si>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</si>
  <si>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</si>
  <si>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</si>
  <si>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</si>
  <si>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</si>
  <si>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</si>
  <si>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</si>
  <si>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</si>
  <si>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</si>
  <si>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</si>
  <si>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</si>
  <si>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</si>
  <si>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</si>
  <si>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</si>
  <si>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</si>
  <si>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</si>
  <si>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</si>
  <si>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</si>
  <si>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</si>
  <si>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</si>
  <si>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</si>
  <si>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</si>
  <si>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</si>
  <si>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</si>
  <si>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</si>
  <si>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</si>
  <si>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</si>
  <si>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</si>
  <si>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</si>
  <si>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</si>
  <si>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</si>
  <si>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</si>
  <si>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</si>
  <si>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</si>
  <si>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</si>
  <si>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</si>
  <si>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</si>
  <si>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</si>
  <si>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</si>
  <si>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</si>
  <si>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</si>
  <si>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</si>
  <si>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</si>
  <si>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</si>
  <si>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</si>
  <si>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</si>
  <si>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</si>
  <si>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</si>
  <si>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</si>
  <si>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</si>
  <si>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</si>
  <si>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</si>
  <si>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</si>
  <si>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</si>
  <si>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</si>
  <si>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</si>
  <si>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</si>
  <si>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</si>
  <si>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</si>
  <si>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</si>
  <si>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</si>
  <si>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</si>
  <si>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</si>
  <si>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</si>
  <si>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</si>
  <si>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</si>
  <si>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</si>
  <si>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</si>
  <si>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</si>
  <si>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</si>
  <si>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</si>
  <si>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</si>
  <si>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</si>
  <si>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</si>
  <si>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</si>
  <si>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</si>
  <si>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</si>
  <si>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</si>
  <si>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</si>
  <si>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</si>
  <si>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</si>
  <si>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</si>
  <si>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</si>
  <si>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</si>
  <si>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</si>
  <si>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</si>
  <si>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</si>
  <si>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</si>
  <si>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</si>
  <si>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</si>
  <si>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</si>
  <si>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</si>
  <si>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</si>
  <si>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</si>
  <si>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</si>
  <si>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</si>
  <si>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</si>
  <si>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</si>
  <si>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</si>
  <si>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</si>
  <si>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</si>
  <si>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</si>
  <si>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</si>
  <si>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</si>
  <si>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</si>
  <si>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</si>
  <si>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</si>
  <si>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</si>
  <si>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</si>
  <si>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</si>
  <si>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</si>
  <si>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</si>
  <si>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</si>
  <si>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</si>
  <si>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</si>
  <si>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</si>
  <si>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</si>
  <si>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</si>
  <si>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</si>
  <si>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</si>
  <si>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</si>
  <si>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</si>
  <si>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</si>
  <si>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</si>
  <si>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</si>
  <si>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</si>
  <si>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</si>
  <si>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</si>
  <si>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</si>
  <si>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</si>
  <si>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</si>
  <si>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</si>
  <si>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</si>
  <si>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</si>
  <si>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</si>
  <si>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</si>
  <si>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</si>
  <si>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</si>
  <si>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</si>
  <si>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</si>
  <si>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</si>
  <si>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</si>
  <si>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</si>
  <si>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</si>
  <si>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</si>
  <si>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</si>
  <si>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</si>
  <si>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</si>
  <si>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</si>
  <si>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</si>
  <si>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</si>
  <si>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</si>
  <si>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</si>
  <si>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</si>
  <si>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</si>
  <si>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</si>
  <si>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</si>
  <si>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</si>
  <si>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</si>
  <si>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</si>
  <si>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</si>
  <si>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</si>
  <si>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</si>
  <si>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</si>
  <si>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</si>
  <si>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</si>
  <si>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</si>
  <si>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</si>
  <si>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</si>
  <si>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</si>
  <si>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</si>
  <si>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</si>
  <si>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</si>
  <si>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</si>
  <si>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</si>
  <si>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</si>
  <si>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</si>
  <si>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</si>
  <si>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</si>
  <si>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</si>
  <si>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</si>
  <si>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</si>
  <si>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</si>
  <si>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</si>
  <si>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</si>
  <si>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</si>
  <si>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</si>
  <si>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</si>
  <si>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</si>
  <si>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</si>
  <si>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</si>
  <si>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</si>
  <si>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</si>
  <si>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</si>
  <si>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</si>
  <si>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</si>
  <si>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</si>
  <si>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</si>
  <si>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</si>
  <si>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</si>
  <si>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</si>
  <si>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</si>
  <si>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</si>
  <si>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</si>
  <si>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</si>
  <si>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</si>
  <si>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</si>
  <si>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</si>
  <si>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</si>
  <si>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</si>
  <si>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</si>
  <si>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</si>
  <si>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</si>
  <si>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</si>
  <si>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</si>
  <si>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</si>
  <si>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</si>
  <si>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</si>
  <si>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</si>
  <si>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</si>
  <si>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</si>
  <si>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</si>
  <si>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</si>
  <si>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</si>
  <si>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</si>
  <si>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</si>
  <si>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</si>
  <si>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</si>
  <si>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</si>
  <si>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</si>
  <si>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</si>
  <si>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</si>
  <si>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</si>
  <si>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</si>
  <si>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</si>
  <si>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</si>
  <si>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</si>
  <si>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</si>
  <si>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</si>
  <si>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</si>
  <si>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</si>
  <si>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</si>
  <si>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</si>
  <si>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</si>
  <si>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</si>
  <si>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</si>
  <si>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</si>
  <si>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</si>
  <si>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</si>
  <si>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</si>
  <si>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</si>
  <si>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</si>
  <si>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</si>
  <si>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</si>
  <si>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</si>
  <si>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</si>
  <si>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</si>
  <si>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</si>
  <si>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</si>
  <si>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</si>
  <si>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</si>
  <si>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</si>
  <si>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</si>
  <si>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</si>
  <si>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</si>
  <si>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</si>
  <si>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</si>
  <si>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</si>
  <si>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</si>
  <si>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</si>
  <si>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</si>
  <si>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</si>
  <si>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</si>
  <si>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</si>
  <si>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</si>
  <si>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</si>
  <si>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</si>
  <si>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</si>
  <si>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</si>
  <si>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</si>
  <si>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</si>
  <si>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</si>
  <si>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</si>
  <si>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</si>
  <si>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</si>
  <si>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</si>
  <si>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</si>
  <si>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</si>
  <si>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</si>
  <si>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</si>
  <si>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</si>
  <si>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</si>
  <si>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</si>
  <si>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</si>
  <si>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</si>
  <si>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</si>
  <si>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</si>
  <si>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</si>
  <si>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</si>
  <si>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</si>
  <si>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</si>
  <si>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</si>
  <si>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</si>
  <si>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</si>
  <si>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</si>
  <si>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</si>
  <si>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</si>
  <si>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</si>
  <si>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</si>
  <si>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</si>
  <si>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</si>
  <si>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</si>
  <si>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</si>
  <si>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</si>
  <si>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</si>
  <si>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</si>
  <si>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</si>
  <si>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</si>
  <si>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</si>
  <si>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</si>
  <si>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</si>
  <si>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</si>
  <si>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</si>
  <si>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</si>
  <si>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</si>
  <si>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</si>
  <si>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</si>
  <si>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</si>
  <si>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</si>
  <si>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</si>
  <si>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</si>
  <si>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</si>
  <si>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</si>
  <si>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</si>
  <si>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</si>
  <si>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</si>
  <si>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</si>
  <si>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</si>
  <si>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</si>
  <si>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</si>
  <si>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</si>
  <si>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</si>
  <si>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</si>
  <si>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</si>
  <si>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</si>
  <si>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</si>
  <si>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</si>
  <si>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</si>
  <si>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</si>
  <si>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</si>
  <si>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</si>
  <si>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</si>
  <si>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</si>
  <si>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</si>
  <si>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</si>
  <si>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</si>
  <si>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</si>
  <si>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</si>
  <si>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</si>
  <si>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</si>
  <si>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</si>
  <si>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</si>
  <si>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</si>
  <si>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</si>
  <si>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</si>
  <si>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</si>
  <si>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</si>
  <si>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</si>
  <si>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</si>
  <si>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</si>
  <si>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</si>
  <si>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</si>
  <si>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</si>
  <si>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</si>
  <si>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</si>
  <si>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</si>
  <si>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</si>
  <si>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</si>
  <si>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</si>
  <si>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</si>
  <si>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</si>
  <si>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</si>
  <si>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</si>
  <si>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</si>
  <si>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</si>
  <si>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</si>
  <si>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</si>
  <si>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</si>
  <si>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</si>
  <si>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</si>
  <si>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</si>
  <si>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</si>
  <si>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</si>
  <si>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</si>
  <si>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</si>
  <si>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</si>
  <si>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</si>
  <si>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</si>
  <si>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</si>
  <si>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</si>
  <si>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</si>
  <si>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</si>
  <si>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</si>
  <si>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</si>
  <si>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</si>
  <si>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</si>
  <si>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</si>
  <si>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</si>
  <si>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</si>
  <si>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</si>
  <si>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</si>
  <si>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</si>
  <si>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</si>
  <si>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</si>
  <si>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</si>
  <si>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</si>
  <si>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</si>
  <si>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</si>
  <si>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</si>
  <si>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</si>
  <si>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</si>
  <si>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</si>
  <si>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</si>
  <si>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</si>
  <si>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</si>
  <si>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</si>
  <si>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</si>
  <si>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</si>
  <si>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</si>
  <si>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</si>
  <si>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</si>
  <si>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</si>
  <si>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</si>
  <si>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</si>
  <si>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</si>
  <si>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</si>
  <si>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</si>
  <si>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</si>
  <si>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</si>
  <si>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</si>
  <si>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</si>
  <si>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</si>
  <si>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</si>
  <si>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</si>
  <si>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</si>
  <si>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</si>
  <si>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</si>
  <si>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</si>
  <si>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</si>
  <si>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</si>
  <si>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</si>
  <si>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</si>
  <si>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</si>
  <si>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</si>
  <si>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</si>
  <si>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</si>
  <si>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</si>
  <si>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</si>
  <si>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</si>
  <si>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</si>
  <si>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</si>
  <si>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</si>
  <si>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</si>
  <si>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</si>
  <si>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</si>
  <si>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</si>
  <si>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</si>
  <si>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</si>
  <si>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</si>
  <si>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</si>
  <si>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</si>
  <si>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</si>
  <si>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</si>
  <si>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</si>
  <si>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</si>
  <si>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</si>
  <si>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</si>
  <si>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</si>
  <si>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</si>
  <si>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</si>
  <si>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</si>
  <si>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</si>
  <si>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</si>
  <si>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</si>
  <si>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</si>
  <si>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</si>
  <si>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</si>
  <si>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</si>
  <si>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</si>
  <si>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</si>
  <si>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</si>
  <si>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</si>
  <si>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</si>
  <si>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</si>
  <si>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</si>
  <si>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</si>
  <si>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</si>
  <si>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</si>
  <si>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</si>
  <si>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</si>
  <si>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</si>
  <si>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</si>
  <si>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</si>
  <si>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</si>
  <si>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</si>
  <si>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</si>
  <si>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</si>
  <si>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</si>
  <si>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</si>
  <si>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</si>
  <si>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</si>
  <si>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</si>
  <si>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</si>
  <si>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</si>
  <si>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</si>
  <si>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</si>
  <si>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</si>
  <si>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</si>
  <si>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</si>
  <si>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</si>
  <si>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</si>
  <si>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</si>
  <si>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</si>
  <si>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</si>
  <si>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</si>
  <si>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</si>
  <si>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</si>
  <si>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</si>
  <si>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</si>
  <si>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</si>
  <si>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</si>
  <si>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</si>
  <si>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</si>
  <si>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</si>
  <si>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</si>
  <si>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</si>
  <si>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</si>
  <si>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</si>
  <si>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</si>
  <si>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</si>
  <si>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</si>
  <si>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</si>
  <si>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</si>
  <si>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</si>
  <si>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</si>
  <si>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</si>
  <si>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</si>
  <si>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</si>
  <si>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</si>
  <si>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</si>
  <si>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</si>
  <si>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</si>
  <si>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</si>
  <si>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</si>
  <si>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</si>
  <si>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</si>
  <si>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</si>
  <si>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</si>
  <si>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</si>
  <si>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</si>
  <si>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</si>
  <si>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</si>
  <si>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</si>
  <si>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</si>
  <si>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</si>
  <si>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</si>
  <si>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</si>
  <si>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</si>
  <si>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</si>
  <si>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</si>
  <si>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</si>
  <si>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</si>
  <si>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</si>
  <si>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</si>
  <si>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</si>
  <si>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</si>
  <si>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</si>
  <si>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</si>
  <si>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</si>
  <si>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</si>
  <si>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</si>
  <si>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</si>
  <si>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</si>
  <si>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</si>
  <si>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</si>
  <si>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</si>
  <si>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</si>
  <si>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</si>
  <si>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</si>
  <si>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</si>
  <si>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</si>
  <si>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</si>
  <si>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</si>
  <si>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</si>
  <si>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</si>
  <si>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</si>
  <si>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</si>
  <si>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</si>
  <si>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</si>
  <si>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</si>
  <si>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</si>
  <si>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</si>
  <si>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</si>
  <si>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</si>
  <si>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</si>
  <si>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</si>
  <si>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</si>
  <si>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</si>
  <si>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</si>
  <si>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</si>
  <si>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</si>
  <si>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</si>
  <si>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</si>
  <si>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</si>
  <si>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</si>
  <si>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</si>
  <si>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</si>
  <si>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</si>
  <si>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</si>
  <si>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</si>
  <si>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</si>
  <si>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</si>
  <si>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</si>
  <si>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</si>
  <si>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</si>
  <si>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</si>
  <si>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</si>
  <si>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</si>
  <si>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</si>
  <si>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</si>
  <si>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</si>
  <si>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</si>
  <si>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</si>
  <si>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</si>
  <si>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</si>
  <si>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</si>
  <si>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</si>
  <si>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</si>
  <si>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</si>
  <si>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</si>
  <si>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</si>
  <si>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</si>
  <si>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</si>
  <si>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</si>
  <si>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</si>
  <si>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</si>
  <si>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</si>
  <si>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</si>
  <si>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</si>
  <si>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</si>
  <si>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</si>
  <si>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</si>
  <si>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</si>
  <si>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</si>
  <si>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</si>
  <si>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</si>
  <si>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</si>
  <si>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</si>
  <si>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</si>
  <si>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</si>
  <si>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</si>
  <si>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</si>
  <si>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</si>
  <si>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</si>
  <si>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</si>
  <si>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</si>
  <si>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</si>
  <si>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</si>
  <si>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</si>
  <si>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</si>
  <si>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</si>
  <si>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</si>
  <si>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</si>
  <si>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</si>
  <si>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</si>
  <si>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</si>
  <si>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</si>
  <si>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</si>
  <si>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</si>
  <si>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</si>
  <si>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</si>
  <si>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</si>
  <si>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</si>
  <si>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</si>
  <si>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</si>
  <si>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</si>
  <si>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</si>
  <si>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</si>
  <si>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</si>
  <si>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</si>
  <si>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</si>
  <si>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</si>
  <si>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</si>
  <si>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</si>
  <si>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</si>
  <si>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</si>
  <si>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</si>
  <si>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</si>
  <si>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</si>
  <si>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</si>
  <si>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</si>
  <si>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</si>
  <si>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</si>
  <si>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</si>
  <si>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</si>
  <si>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</si>
  <si>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</si>
  <si>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</si>
  <si>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</si>
  <si>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</si>
  <si>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</si>
  <si>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</si>
  <si>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</si>
  <si>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</si>
  <si>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</si>
  <si>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</si>
  <si>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</si>
  <si>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</si>
  <si>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</si>
  <si>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</si>
  <si>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</si>
  <si>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</si>
  <si>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</si>
  <si>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</si>
  <si>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</si>
  <si>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</si>
  <si>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</si>
  <si>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</si>
  <si>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</si>
  <si>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</si>
  <si>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</si>
  <si>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</si>
  <si>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</si>
  <si>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</si>
  <si>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</si>
  <si>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</si>
  <si>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</si>
  <si>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</si>
  <si>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</si>
  <si>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</si>
  <si>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</si>
  <si>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</si>
  <si>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</si>
  <si>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</si>
  <si>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</si>
  <si>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</si>
  <si>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</si>
  <si>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</si>
  <si>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</si>
  <si>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</si>
  <si>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</si>
  <si>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</si>
  <si>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</si>
  <si>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</si>
  <si>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</si>
  <si>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</si>
  <si>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</si>
  <si>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</si>
  <si>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</si>
  <si>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</si>
  <si>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</si>
  <si>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</si>
  <si>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</si>
  <si>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</si>
  <si>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</si>
  <si>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</si>
  <si>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</si>
  <si>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</si>
  <si>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</si>
  <si>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</si>
  <si>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</si>
  <si>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</si>
  <si>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</si>
  <si>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</si>
  <si>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</si>
  <si>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</si>
  <si>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</si>
  <si>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</si>
  <si>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</si>
  <si>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</si>
  <si>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</si>
  <si>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</si>
  <si>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</si>
  <si>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</si>
  <si>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</si>
  <si>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</si>
  <si>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</si>
  <si>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</si>
  <si>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</si>
  <si>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</si>
  <si>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</si>
  <si>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</si>
  <si>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</si>
  <si>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</si>
  <si>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</si>
  <si>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</si>
  <si>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</si>
  <si>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</si>
  <si>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</si>
  <si>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</si>
  <si>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</si>
  <si>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</si>
  <si>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</si>
  <si>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</si>
  <si>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</si>
  <si>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</si>
  <si>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</si>
  <si>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</si>
  <si>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</si>
  <si>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</si>
  <si>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</si>
  <si>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</si>
  <si>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</si>
  <si>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</si>
  <si>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</si>
  <si>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</si>
  <si>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</si>
  <si>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</si>
  <si>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</si>
  <si>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</si>
  <si>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</si>
  <si>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</si>
  <si>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</si>
  <si>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</si>
  <si>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</si>
  <si>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</si>
  <si>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</si>
  <si>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</si>
  <si>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</si>
  <si>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</si>
  <si>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</si>
  <si>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</si>
  <si>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</si>
  <si>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</si>
  <si>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</si>
  <si>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</si>
  <si>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</si>
  <si>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</si>
  <si>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</si>
  <si>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</si>
  <si>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</si>
  <si>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</si>
  <si>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</si>
  <si>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</si>
  <si>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</si>
  <si>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</si>
  <si>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</si>
  <si>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</si>
  <si>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</si>
  <si>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</si>
  <si>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</si>
  <si>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</si>
  <si>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</si>
  <si>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</si>
  <si>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</si>
  <si>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</si>
  <si>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</si>
  <si>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</si>
  <si>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</si>
  <si>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</si>
  <si>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</si>
  <si>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</si>
  <si>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</si>
  <si>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</si>
  <si>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</si>
  <si>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</si>
  <si>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</si>
  <si>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</si>
  <si>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</si>
  <si>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</si>
  <si>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</si>
  <si>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</si>
  <si>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</si>
  <si>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</si>
  <si>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</si>
  <si>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</si>
  <si>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</si>
  <si>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</si>
  <si>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</si>
  <si>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</si>
  <si>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</si>
  <si>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</si>
  <si>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</si>
  <si>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</si>
  <si>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</si>
  <si>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</si>
  <si>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</si>
  <si>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</si>
  <si>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</si>
  <si>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</si>
  <si>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</si>
  <si>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</si>
  <si>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</si>
  <si>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</si>
  <si>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</si>
  <si>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</si>
  <si>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</si>
  <si>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</si>
  <si>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</si>
  <si>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</si>
  <si>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</si>
  <si>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</si>
  <si>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</si>
  <si>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</si>
  <si>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</si>
  <si>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</si>
  <si>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</si>
  <si>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</si>
  <si>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</si>
  <si>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</si>
  <si>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</si>
  <si>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</si>
  <si>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</si>
  <si>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</si>
  <si>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</si>
  <si>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</si>
  <si>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</si>
  <si>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</si>
  <si>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</si>
  <si>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</si>
  <si>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</si>
  <si>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</si>
  <si>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</si>
  <si>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</si>
  <si>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</si>
  <si>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</si>
  <si>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</si>
  <si>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</si>
  <si>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</si>
  <si>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</si>
  <si>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</si>
  <si>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</si>
  <si>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</si>
  <si>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</si>
  <si>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</si>
  <si>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</si>
  <si>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</si>
  <si>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</si>
  <si>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</si>
  <si>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</si>
  <si>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</si>
  <si>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</si>
  <si>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</si>
  <si>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</si>
  <si>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</si>
  <si>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</si>
  <si>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</si>
  <si>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</si>
  <si>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</si>
  <si>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</si>
  <si>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</si>
  <si>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</si>
  <si>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</si>
  <si>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</si>
  <si>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</si>
  <si>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</si>
  <si>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</si>
  <si>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</si>
  <si>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</si>
  <si>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</si>
  <si>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</si>
  <si>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</si>
  <si>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</si>
  <si>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</si>
  <si>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</si>
  <si>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</si>
  <si>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</si>
  <si>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</si>
  <si>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</si>
  <si>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</si>
  <si>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</si>
  <si>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</si>
  <si>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</si>
  <si>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</si>
  <si>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</si>
  <si>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</si>
  <si>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</si>
  <si>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</si>
  <si>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</si>
  <si>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</si>
  <si>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</si>
  <si>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</si>
  <si>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</si>
  <si>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</si>
  <si>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</si>
  <si>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</si>
  <si>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</si>
  <si>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</si>
  <si>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</si>
  <si>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</si>
  <si>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</si>
  <si>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</si>
  <si>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</si>
  <si>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</si>
  <si>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</si>
  <si>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</si>
  <si>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</si>
  <si>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</si>
  <si>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</si>
  <si>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</si>
  <si>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</si>
  <si>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</si>
  <si>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</si>
  <si>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</si>
  <si>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</si>
  <si>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</si>
  <si>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</si>
  <si>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</si>
  <si>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</si>
  <si>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</si>
  <si>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</si>
  <si>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</si>
  <si>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</si>
  <si>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</si>
  <si>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</si>
  <si>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</si>
  <si>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</si>
  <si>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</si>
  <si>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</si>
  <si>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</si>
  <si>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</si>
  <si>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</si>
  <si>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</si>
  <si>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</si>
  <si>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</si>
  <si>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</si>
  <si>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</si>
  <si>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</si>
  <si>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</si>
  <si>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</si>
  <si>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</si>
  <si>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</si>
  <si>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</si>
  <si>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</si>
  <si>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</si>
  <si>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</si>
  <si>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</si>
  <si>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</si>
  <si>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</si>
  <si>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</si>
  <si>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</si>
  <si>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</si>
  <si>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</si>
  <si>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</si>
  <si>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</si>
  <si>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</si>
  <si>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</si>
  <si>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</si>
  <si>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</si>
  <si>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</si>
  <si>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</si>
  <si>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</si>
  <si>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</si>
  <si>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</si>
  <si>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</si>
  <si>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</si>
  <si>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</si>
  <si>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</si>
  <si>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</si>
  <si>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</si>
  <si>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</si>
  <si>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</si>
  <si>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</si>
  <si>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</si>
  <si>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</si>
  <si>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</si>
  <si>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</si>
  <si>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</si>
  <si>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</si>
  <si>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</si>
  <si>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</si>
  <si>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</si>
  <si>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</si>
  <si>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</si>
  <si>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</si>
  <si>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</si>
  <si>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</si>
  <si>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</si>
  <si>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</si>
  <si>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</si>
  <si>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</si>
  <si>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</si>
  <si>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</si>
  <si>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</si>
  <si>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</si>
  <si>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</si>
  <si>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</si>
  <si>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</si>
  <si>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</si>
  <si>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</si>
  <si>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</si>
  <si>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</si>
  <si>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</si>
  <si>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</si>
  <si>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</si>
  <si>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</si>
  <si>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</si>
  <si>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</si>
  <si>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</si>
  <si>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</si>
  <si>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</si>
  <si>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</si>
  <si>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</si>
  <si>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</si>
  <si>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</si>
  <si>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</si>
  <si>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</si>
  <si>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</si>
  <si>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</si>
  <si>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</si>
  <si>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</si>
  <si>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</si>
  <si>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</si>
  <si>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</si>
  <si>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</si>
  <si>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</si>
  <si>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</si>
  <si>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</si>
  <si>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</si>
  <si>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</si>
  <si>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</si>
  <si>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</si>
  <si>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</si>
  <si>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</si>
  <si>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</si>
  <si>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</si>
  <si>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</si>
  <si>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</si>
  <si>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</si>
  <si>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</si>
  <si>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</si>
  <si>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</si>
  <si>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</si>
  <si>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</si>
  <si>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</si>
  <si>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</si>
  <si>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</si>
  <si>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</si>
  <si>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</si>
  <si>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</si>
  <si>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</si>
  <si>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</si>
  <si>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</si>
  <si>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</si>
  <si>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</si>
  <si>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</si>
  <si>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</si>
  <si>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</si>
  <si>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</si>
  <si>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</si>
  <si>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</si>
  <si>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</si>
  <si>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</si>
  <si>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</si>
  <si>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</si>
  <si>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</si>
  <si>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</si>
  <si>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</si>
  <si>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</si>
  <si>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</si>
  <si>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</si>
  <si>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</si>
  <si>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</si>
  <si>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</si>
  <si>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</si>
  <si>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</si>
  <si>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</si>
  <si>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</si>
  <si>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</si>
  <si>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</si>
  <si>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</si>
  <si>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</si>
  <si>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</si>
  <si>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</si>
  <si>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</si>
  <si>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</si>
  <si>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</si>
  <si>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</si>
  <si>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</si>
  <si>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</si>
  <si>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</si>
  <si>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</si>
  <si>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</si>
  <si>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</si>
  <si>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</si>
  <si>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</si>
  <si>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</si>
  <si>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</si>
  <si>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</si>
  <si>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</si>
  <si>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</si>
  <si>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</si>
  <si>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</si>
  <si>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</si>
  <si>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</si>
  <si>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</si>
  <si>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</si>
  <si>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</si>
  <si>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</si>
  <si>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</si>
  <si>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</si>
  <si>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</si>
  <si>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</si>
  <si>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</si>
  <si>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</si>
  <si>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</si>
  <si>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</si>
  <si>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</si>
  <si>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</si>
  <si>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</si>
  <si>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</si>
  <si>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</si>
  <si>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</si>
  <si>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</si>
  <si>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</si>
  <si>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</si>
  <si>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</si>
  <si>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</si>
  <si>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</si>
  <si>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</si>
  <si>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</si>
  <si>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</si>
  <si>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</si>
  <si>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</si>
  <si>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</si>
  <si>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</si>
  <si>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</si>
  <si>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</si>
  <si>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</si>
  <si>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</si>
  <si>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</si>
  <si>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</si>
  <si>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</si>
  <si>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</si>
  <si>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</si>
  <si>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</si>
  <si>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</si>
  <si>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</si>
  <si>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</si>
  <si>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</si>
  <si>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</si>
  <si>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</si>
  <si>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</si>
  <si>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</si>
  <si>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</si>
  <si>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</si>
  <si>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</si>
  <si>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</si>
  <si>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</si>
  <si>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</si>
  <si>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</si>
  <si>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</si>
  <si>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</si>
  <si>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</si>
  <si>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</si>
  <si>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</si>
  <si>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</si>
  <si>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</si>
  <si>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</si>
  <si>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</si>
  <si>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</si>
  <si>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</si>
  <si>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</si>
  <si>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</si>
  <si>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</si>
  <si>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</si>
  <si>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</si>
  <si>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</si>
  <si>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</si>
  <si>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</si>
  <si>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</si>
  <si>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</si>
  <si>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</si>
  <si>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</si>
  <si>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</si>
  <si>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</si>
  <si>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</si>
  <si>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</si>
  <si>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</si>
  <si>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</si>
  <si>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</si>
  <si>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</si>
  <si>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</si>
  <si>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</si>
  <si>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</si>
  <si>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</si>
  <si>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</si>
  <si>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</si>
  <si>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</si>
  <si>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</si>
  <si>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</si>
  <si>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</si>
  <si>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</si>
  <si>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</si>
  <si>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</si>
  <si>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</si>
  <si>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</si>
  <si>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</si>
  <si>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</si>
  <si>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</si>
  <si>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</si>
  <si>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</si>
  <si>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</si>
  <si>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</si>
  <si>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</si>
  <si>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</si>
  <si>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</si>
  <si>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</si>
  <si>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</si>
  <si>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</si>
  <si>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</si>
  <si>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</si>
  <si>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</si>
  <si>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</si>
  <si>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</si>
  <si>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</si>
  <si>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</si>
  <si>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</si>
  <si>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</si>
  <si>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</si>
  <si>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</si>
  <si>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</si>
  <si>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</si>
  <si>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</si>
  <si>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</si>
  <si>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</si>
  <si>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</si>
  <si>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</si>
  <si>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</si>
  <si>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</si>
  <si>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</si>
  <si>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</si>
  <si>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</si>
  <si>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</si>
  <si>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</si>
  <si>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</si>
  <si>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</si>
  <si>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</si>
  <si>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</si>
  <si>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</si>
  <si>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</si>
  <si>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</si>
  <si>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</si>
  <si>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</si>
  <si>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</si>
  <si>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</si>
  <si>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</si>
  <si>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</si>
  <si>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</si>
  <si>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</si>
  <si>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</si>
  <si>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</si>
  <si>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</si>
  <si>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</si>
  <si>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</si>
  <si>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</si>
  <si>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</si>
  <si>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</si>
  <si>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</si>
  <si>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</si>
  <si>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</si>
  <si>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</si>
  <si>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</si>
  <si>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</si>
  <si>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</si>
  <si>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</si>
  <si>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</si>
  <si>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</si>
  <si>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</si>
  <si>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</si>
  <si>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</si>
  <si>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</si>
  <si>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</si>
  <si>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</si>
  <si>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</si>
  <si>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</si>
  <si>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</si>
  <si>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</si>
  <si>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</si>
  <si>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</si>
  <si>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</si>
  <si>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</si>
  <si>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</si>
  <si>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</si>
  <si>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</si>
  <si>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</si>
  <si>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</si>
  <si>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</si>
  <si>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</si>
  <si>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</si>
  <si>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</si>
  <si>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</si>
  <si>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</si>
  <si>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</si>
  <si>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</si>
  <si>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</si>
  <si>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</si>
  <si>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</si>
  <si>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</si>
  <si>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</si>
  <si>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</si>
  <si>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</si>
  <si>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</si>
  <si>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</si>
  <si>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</si>
  <si>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</si>
  <si>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</si>
  <si>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</si>
  <si>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</si>
  <si>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</si>
  <si>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</si>
  <si>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</si>
  <si>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</si>
  <si>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</si>
  <si>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</si>
  <si>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</si>
  <si>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</si>
  <si>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</si>
  <si>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</si>
  <si>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</si>
  <si>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</si>
  <si>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</si>
  <si>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</si>
  <si>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</si>
  <si>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</si>
  <si>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</si>
  <si>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</si>
  <si>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</si>
  <si>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</si>
  <si>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</si>
  <si>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</si>
  <si>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</si>
  <si>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</si>
  <si>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</si>
  <si>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</si>
  <si>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</si>
  <si>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</si>
  <si>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</si>
  <si>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</si>
  <si>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</si>
  <si>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</si>
  <si>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</si>
  <si>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</si>
  <si>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</si>
  <si>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</si>
  <si>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</si>
  <si>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</si>
  <si>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</si>
  <si>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</si>
  <si>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</si>
  <si>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</si>
  <si>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</si>
  <si>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</si>
  <si>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</si>
  <si>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</si>
  <si>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</si>
  <si>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</si>
  <si>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</si>
  <si>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</si>
  <si>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</si>
  <si>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</si>
  <si>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</si>
  <si>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</si>
  <si>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</si>
  <si>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</si>
  <si>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</si>
  <si>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</si>
  <si>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</si>
  <si>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</si>
  <si>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</si>
  <si>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</si>
  <si>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</si>
  <si>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</si>
  <si>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</si>
  <si>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</si>
  <si>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</si>
  <si>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</si>
  <si>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</si>
  <si>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</si>
  <si>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</si>
  <si>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</si>
  <si>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</si>
  <si>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</si>
  <si>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</si>
  <si>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</si>
  <si>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</si>
  <si>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</si>
  <si>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</si>
  <si>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</si>
  <si>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</si>
  <si>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</si>
  <si>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</si>
  <si>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</si>
  <si>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</si>
  <si>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</si>
  <si>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</si>
  <si>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</si>
  <si>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</si>
  <si>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</si>
  <si>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</si>
  <si>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</si>
  <si>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</si>
  <si>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</si>
  <si>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</si>
  <si>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</si>
  <si>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</si>
  <si>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</si>
  <si>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</si>
  <si>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</si>
  <si>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</si>
  <si>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</si>
  <si>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</si>
  <si>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</si>
  <si>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</si>
  <si>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</si>
  <si>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</si>
  <si>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</si>
  <si>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</si>
  <si>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</si>
  <si>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</si>
  <si>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</si>
  <si>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</si>
  <si>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</si>
  <si>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</si>
  <si>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</si>
  <si>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</si>
  <si>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</si>
  <si>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</si>
  <si>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</si>
  <si>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</si>
  <si>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</si>
  <si>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</si>
  <si>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</si>
  <si>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</si>
  <si>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</si>
  <si>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</si>
  <si>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</si>
  <si>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</si>
  <si>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</si>
  <si>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</si>
  <si>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</si>
  <si>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</si>
  <si>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</si>
  <si>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</si>
  <si>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</si>
  <si>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</si>
  <si>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</si>
  <si>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</si>
  <si>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</si>
  <si>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</si>
  <si>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</si>
  <si>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</si>
  <si>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</si>
  <si>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</si>
  <si>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</si>
  <si>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</si>
  <si>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</si>
  <si>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</si>
  <si>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</si>
  <si>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</si>
  <si>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</si>
  <si>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</si>
  <si>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</si>
  <si>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</si>
  <si>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</si>
  <si>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</si>
  <si>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</si>
  <si>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</si>
  <si>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</si>
  <si>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</si>
  <si>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</si>
  <si>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</si>
  <si>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</si>
  <si>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</si>
  <si>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</si>
  <si>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</si>
  <si>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</si>
  <si>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</si>
  <si>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</si>
  <si>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</si>
  <si>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</si>
  <si>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</si>
  <si>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</si>
  <si>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</si>
  <si>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</si>
  <si>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</si>
  <si>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</si>
  <si>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</si>
  <si>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</si>
  <si>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</si>
  <si>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</si>
  <si>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</si>
  <si>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</si>
  <si>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</si>
  <si>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</si>
  <si>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</si>
  <si>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</si>
  <si>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</si>
  <si>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</si>
  <si>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</si>
  <si>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</si>
  <si>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</si>
  <si>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</si>
  <si>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</si>
  <si>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</si>
  <si>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</si>
  <si>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</si>
  <si>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</si>
  <si>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</si>
  <si>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</si>
  <si>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</si>
  <si>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</si>
  <si>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</si>
  <si>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</si>
  <si>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</si>
  <si>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</si>
  <si>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</si>
  <si>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</si>
  <si>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</si>
  <si>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</si>
  <si>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</si>
  <si>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</si>
  <si>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</si>
  <si>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</si>
  <si>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</si>
  <si>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</si>
  <si>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</si>
  <si>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</si>
  <si>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</si>
  <si>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</si>
  <si>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</si>
  <si>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</si>
  <si>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</si>
  <si>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</si>
  <si>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</si>
  <si>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</si>
  <si>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</si>
  <si>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</si>
  <si>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</si>
  <si>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</si>
  <si>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</si>
  <si>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</si>
  <si>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</si>
  <si>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</si>
  <si>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</si>
  <si>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</si>
  <si>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</si>
  <si>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</si>
  <si>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</si>
  <si>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</si>
  <si>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</si>
  <si>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</si>
  <si>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</si>
  <si>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</si>
  <si>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</si>
  <si>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</si>
  <si>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</si>
  <si>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</si>
  <si>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</si>
  <si>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</si>
  <si>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</si>
  <si>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</si>
  <si>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</si>
  <si>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</si>
  <si>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</si>
  <si>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</si>
  <si>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</si>
  <si>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</si>
  <si>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</si>
  <si>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</si>
  <si>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</si>
  <si>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</si>
  <si>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</si>
  <si>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</si>
  <si>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</si>
  <si>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</si>
  <si>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</si>
  <si>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</si>
  <si>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</si>
  <si>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</si>
  <si>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</si>
  <si>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</si>
  <si>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</si>
  <si>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</si>
  <si>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</si>
  <si>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</si>
  <si>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</si>
  <si>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</si>
  <si>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</si>
  <si>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</si>
  <si>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</si>
  <si>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</si>
  <si>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</si>
  <si>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</si>
  <si>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</si>
  <si>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</si>
  <si>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</si>
  <si>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</si>
  <si>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</si>
  <si>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</si>
  <si>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</si>
  <si>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</si>
  <si>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</si>
  <si>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</si>
  <si>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</si>
  <si>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</si>
  <si>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</si>
  <si>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</si>
  <si>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</si>
  <si>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</si>
  <si>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</si>
  <si>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</si>
  <si>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</si>
  <si>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</si>
  <si>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</si>
  <si>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</si>
  <si>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</si>
  <si>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</si>
  <si>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</si>
  <si>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</si>
  <si>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</si>
  <si>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</si>
  <si>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</si>
  <si>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</si>
  <si>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</si>
  <si>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</si>
  <si>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</si>
  <si>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</si>
  <si>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</si>
  <si>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</si>
  <si>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</si>
  <si>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</si>
  <si>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</si>
  <si>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</si>
  <si>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</si>
  <si>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</si>
  <si>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</si>
  <si>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</si>
  <si>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</si>
  <si>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</si>
  <si>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</si>
  <si>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</si>
  <si>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</si>
  <si>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</si>
  <si>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</si>
  <si>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</si>
  <si>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</si>
  <si>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</si>
  <si>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</si>
  <si>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</si>
  <si>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</si>
  <si>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</si>
  <si>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</si>
  <si>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</si>
  <si>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</si>
  <si>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</si>
  <si>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</si>
  <si>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</si>
  <si>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</si>
  <si>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</si>
  <si>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</si>
  <si>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</si>
  <si>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</si>
  <si>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</si>
  <si>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</si>
  <si>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</si>
  <si>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</si>
  <si>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</si>
  <si>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</si>
  <si>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</si>
  <si>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</si>
  <si>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</si>
  <si>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</si>
  <si>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</si>
  <si>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</si>
  <si>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</si>
  <si>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</si>
  <si>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</si>
  <si>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</si>
  <si>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</si>
  <si>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</si>
  <si>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</si>
  <si>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</si>
  <si>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</si>
  <si>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</si>
  <si>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</si>
  <si>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</si>
  <si>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</si>
  <si>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</si>
  <si>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</si>
  <si>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</si>
  <si>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</si>
  <si>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</si>
  <si>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</si>
  <si>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</si>
  <si>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</si>
  <si>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</si>
  <si>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</si>
  <si>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</si>
  <si>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</si>
  <si>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</si>
  <si>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</si>
  <si>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</si>
  <si>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</si>
  <si>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</si>
  <si>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</si>
  <si>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</si>
  <si>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</si>
  <si>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</si>
  <si>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</si>
  <si>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</si>
  <si>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</si>
  <si>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</si>
  <si>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</si>
  <si>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</si>
  <si>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</si>
  <si>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</si>
  <si>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</si>
  <si>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</si>
  <si>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</si>
  <si>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</si>
  <si>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</si>
  <si>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</si>
  <si>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</si>
  <si>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</si>
  <si>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</si>
  <si>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</si>
  <si>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</si>
  <si>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</si>
  <si>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</si>
  <si>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</si>
  <si>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</si>
  <si>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</si>
  <si>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</si>
  <si>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</si>
  <si>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</si>
  <si>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</si>
  <si>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</si>
  <si>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</si>
  <si>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</si>
  <si>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</si>
  <si>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</si>
  <si>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</si>
  <si>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</si>
  <si>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</si>
  <si>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</si>
  <si>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</si>
  <si>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</si>
  <si>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</si>
  <si>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</si>
  <si>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</si>
  <si>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</si>
  <si>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</si>
  <si>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</si>
  <si>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</si>
  <si>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</si>
  <si>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</si>
  <si>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</si>
  <si>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</si>
  <si>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</si>
  <si>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</si>
  <si>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</si>
  <si>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</si>
  <si>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</si>
  <si>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</si>
  <si>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</si>
  <si>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</si>
  <si>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</si>
  <si>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</si>
  <si>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</si>
  <si>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</si>
  <si>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</si>
  <si>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</si>
  <si>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</si>
  <si>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</si>
  <si>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</si>
  <si>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</si>
  <si>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</si>
  <si>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</si>
  <si>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</si>
  <si>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</si>
  <si>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</si>
  <si>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</si>
  <si>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</si>
  <si>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</si>
  <si>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</si>
  <si>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</si>
  <si>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</si>
  <si>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</si>
  <si>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</si>
  <si>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</si>
  <si>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</si>
  <si>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</si>
  <si>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</si>
  <si>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</si>
  <si>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</si>
  <si>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</si>
  <si>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</si>
  <si>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</si>
  <si>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</si>
  <si>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</si>
  <si>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</si>
  <si>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</si>
  <si>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</si>
  <si>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</si>
  <si>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</si>
  <si>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</si>
  <si>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</si>
  <si>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</si>
  <si>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</si>
  <si>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</si>
  <si>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</si>
  <si>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</si>
  <si>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</si>
  <si>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</si>
  <si>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</si>
  <si>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</si>
  <si>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</si>
  <si>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</si>
  <si>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</si>
  <si>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</si>
  <si>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</si>
  <si>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</si>
  <si>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</si>
  <si>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</si>
  <si>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</si>
  <si>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</si>
  <si>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</si>
  <si>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</si>
  <si>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</si>
  <si>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</si>
  <si>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</si>
  <si>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</si>
  <si>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</si>
  <si>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</si>
  <si>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</si>
  <si>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</si>
  <si>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</si>
  <si>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</si>
  <si>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</si>
  <si>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</si>
  <si>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</si>
  <si>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</si>
  <si>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</si>
  <si>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</si>
  <si>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</si>
  <si>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</si>
  <si>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</si>
  <si>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</si>
  <si>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</si>
  <si>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</si>
  <si>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</si>
  <si>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</si>
  <si>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</si>
  <si>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</si>
  <si>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</si>
  <si>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</si>
  <si>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</si>
  <si>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</si>
  <si>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</si>
  <si>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</si>
  <si>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</si>
  <si>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</si>
  <si>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</si>
  <si>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</si>
  <si>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</si>
  <si>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</si>
  <si>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</si>
  <si>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</si>
  <si>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</si>
  <si>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</si>
  <si>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</si>
  <si>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</si>
  <si>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</si>
  <si>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</si>
  <si>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</si>
  <si>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</si>
  <si>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</si>
  <si>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</si>
  <si>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</si>
  <si>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</si>
  <si>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</si>
  <si>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</si>
  <si>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</si>
  <si>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</si>
  <si>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</si>
  <si>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</si>
  <si>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</si>
  <si>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</si>
  <si>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</si>
  <si>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</si>
  <si>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</si>
  <si>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</si>
  <si>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</si>
  <si>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</si>
  <si>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</si>
  <si>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</si>
  <si>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</si>
  <si>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</si>
  <si>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</si>
  <si>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</si>
  <si>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</si>
  <si>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</si>
  <si>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</si>
  <si>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</si>
  <si>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</si>
  <si>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</si>
  <si>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</si>
  <si>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</si>
  <si>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</si>
  <si>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</si>
  <si>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</si>
  <si>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</si>
  <si>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</si>
  <si>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</si>
  <si>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</si>
  <si>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</si>
  <si>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</si>
  <si>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</si>
  <si>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</si>
  <si>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</si>
  <si>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</si>
  <si>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</si>
  <si>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</si>
  <si>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</si>
  <si>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</si>
  <si>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</si>
  <si>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</si>
  <si>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</si>
  <si>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</si>
  <si>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</si>
  <si>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</si>
  <si>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</si>
  <si>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</si>
  <si>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</si>
  <si>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</si>
  <si>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</si>
  <si>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</si>
  <si>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</si>
  <si>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</si>
  <si>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</si>
  <si>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</si>
  <si>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</si>
  <si>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</si>
  <si>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</si>
  <si>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</si>
  <si>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</si>
  <si>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</si>
  <si>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</si>
  <si>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</si>
  <si>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</si>
  <si>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</si>
  <si>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</si>
  <si>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</si>
  <si>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</si>
  <si>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</si>
  <si>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</si>
  <si>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</si>
  <si>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</si>
  <si>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</si>
  <si>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</si>
  <si>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</si>
  <si>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</si>
  <si>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</si>
  <si>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</si>
  <si>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</si>
  <si>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</si>
  <si>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</si>
  <si>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</si>
  <si>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</si>
  <si>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</si>
  <si>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</si>
  <si>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</si>
  <si>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</si>
  <si>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</si>
  <si>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</si>
  <si>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</si>
  <si>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</si>
  <si>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</si>
  <si>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</si>
  <si>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</si>
  <si>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</si>
  <si>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</si>
  <si>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</si>
  <si>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</si>
  <si>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</si>
  <si>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</si>
  <si>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</si>
  <si>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</si>
  <si>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</si>
  <si>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</si>
  <si>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</si>
  <si>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</si>
  <si>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</si>
  <si>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</si>
  <si>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</si>
  <si>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</si>
  <si>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</si>
  <si>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</si>
  <si>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</si>
  <si>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</si>
  <si>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</si>
  <si>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</si>
  <si>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</si>
  <si>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</si>
  <si>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</si>
  <si>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</si>
  <si>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</si>
  <si>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</si>
  <si>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</si>
  <si>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</si>
  <si>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</si>
  <si>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</si>
  <si>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</si>
  <si>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</si>
  <si>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</si>
  <si>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</si>
  <si>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</si>
  <si>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</si>
  <si>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</si>
  <si>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</si>
  <si>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</si>
  <si>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</si>
  <si>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</si>
  <si>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</si>
  <si>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</si>
  <si>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</si>
  <si>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</si>
  <si>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</si>
  <si>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</si>
  <si>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</si>
  <si>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</si>
  <si>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</si>
  <si>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</si>
  <si>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</si>
  <si>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</si>
  <si>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</si>
  <si>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</si>
  <si>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</si>
  <si>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</si>
  <si>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</si>
  <si>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</si>
  <si>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</si>
  <si>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</si>
  <si>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</si>
  <si>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</si>
  <si>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</si>
  <si>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</si>
  <si>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</si>
  <si>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</si>
  <si>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</si>
  <si>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</si>
  <si>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</si>
  <si>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</si>
  <si>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</si>
  <si>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</si>
  <si>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</si>
  <si>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</si>
  <si>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</si>
  <si>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</si>
  <si>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</si>
  <si>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</si>
  <si>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</si>
  <si>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</si>
  <si>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</si>
  <si>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</si>
  <si>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</si>
  <si>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</si>
  <si>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</si>
  <si>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</si>
  <si>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</si>
  <si>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</si>
  <si>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</si>
  <si>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</si>
  <si>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</si>
  <si>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</si>
  <si>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</si>
  <si>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</si>
  <si>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</si>
  <si>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</si>
  <si>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</si>
  <si>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</si>
  <si>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</si>
  <si>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</si>
  <si>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</si>
  <si>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</si>
  <si>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</si>
  <si>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</si>
  <si>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</si>
  <si>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</si>
  <si>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</si>
  <si>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</si>
  <si>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</si>
  <si>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</si>
  <si>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</si>
  <si>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</si>
  <si>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</si>
  <si>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</si>
  <si>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</si>
  <si>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</si>
  <si>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</si>
  <si>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</si>
  <si>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</si>
  <si>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</si>
  <si>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</si>
  <si>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</si>
  <si>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</si>
  <si>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</si>
  <si>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</si>
  <si>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</si>
  <si>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</si>
  <si>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</si>
  <si>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</si>
  <si>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</si>
  <si>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</si>
  <si>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</si>
  <si>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</si>
  <si>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</si>
  <si>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</si>
  <si>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</si>
  <si>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</si>
  <si>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</si>
  <si>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</si>
  <si>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</si>
  <si>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</si>
  <si>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</si>
  <si>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</si>
  <si>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</si>
  <si>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</si>
  <si>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</si>
  <si>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</si>
  <si>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</si>
  <si>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</si>
  <si>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</si>
  <si>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</si>
  <si>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</si>
  <si>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</si>
  <si>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</si>
  <si>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</si>
  <si>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</si>
  <si>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</si>
  <si>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</si>
  <si>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</si>
  <si>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</si>
  <si>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</si>
  <si>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</si>
  <si>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</si>
  <si>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</si>
  <si>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</si>
  <si>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</si>
  <si>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</si>
  <si>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</si>
  <si>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</si>
  <si>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</si>
  <si>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</si>
  <si>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</si>
  <si>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</si>
  <si>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</si>
  <si>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</si>
  <si>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</si>
  <si>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</si>
  <si>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</si>
  <si>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</si>
  <si>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</si>
  <si>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</si>
  <si>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</si>
  <si>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</si>
  <si>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</si>
  <si>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</si>
  <si>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</si>
  <si>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</si>
  <si>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</si>
  <si>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</si>
  <si>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</si>
  <si>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</si>
  <si>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</si>
  <si>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</si>
  <si>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</si>
  <si>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</si>
  <si>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</si>
  <si>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</si>
  <si>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</si>
  <si>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</si>
  <si>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</si>
  <si>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</si>
  <si>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</si>
  <si>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</si>
  <si>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</si>
  <si>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</si>
  <si>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</si>
  <si>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</si>
  <si>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</si>
  <si>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</si>
  <si>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</si>
  <si>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</si>
  <si>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</si>
  <si>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</si>
  <si>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</si>
  <si>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</si>
  <si>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</si>
  <si>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</si>
  <si>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</si>
  <si>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</si>
  <si>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</si>
  <si>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</si>
  <si>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</si>
  <si>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</si>
  <si>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</si>
  <si>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</si>
  <si>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</si>
  <si>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</si>
  <si>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</si>
  <si>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</si>
  <si>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</si>
  <si>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</si>
  <si>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</si>
  <si>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</si>
  <si>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</si>
  <si>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</si>
  <si>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</si>
  <si>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</si>
  <si>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</si>
  <si>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</si>
  <si>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</si>
  <si>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</si>
  <si>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</si>
  <si>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</si>
  <si>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</si>
  <si>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</si>
  <si>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</si>
  <si>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</si>
  <si>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</si>
  <si>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</si>
  <si>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</si>
  <si>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</si>
  <si>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</si>
  <si>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</si>
  <si>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</si>
  <si>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</si>
  <si>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</si>
  <si>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</si>
  <si>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</si>
  <si>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</si>
  <si>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</si>
  <si>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</si>
  <si>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</si>
  <si>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</si>
  <si>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</si>
  <si>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</si>
  <si>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</si>
  <si>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</si>
  <si>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</si>
  <si>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</si>
  <si>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</si>
  <si>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</si>
  <si>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</si>
  <si>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</si>
  <si>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</si>
  <si>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</si>
  <si>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</si>
  <si>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</si>
  <si>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</si>
  <si>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</si>
  <si>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</si>
  <si>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</si>
  <si>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</si>
  <si>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</si>
  <si>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</si>
  <si>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</si>
  <si>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</si>
  <si>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</si>
  <si>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</si>
  <si>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</si>
  <si>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</si>
  <si>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</si>
  <si>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</si>
  <si>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</si>
  <si>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</si>
  <si>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</si>
  <si>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</si>
  <si>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</si>
  <si>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</si>
  <si>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</si>
  <si>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</si>
  <si>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</si>
  <si>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</si>
  <si>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</si>
  <si>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</si>
  <si>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</si>
  <si>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</si>
  <si>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</si>
  <si>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</si>
  <si>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</si>
  <si>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</si>
  <si>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</si>
  <si>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</si>
  <si>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</si>
  <si>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</si>
  <si>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</si>
  <si>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</si>
  <si>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</si>
  <si>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</si>
  <si>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</si>
  <si>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</si>
  <si>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</si>
  <si>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</si>
  <si>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</si>
  <si>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</si>
  <si>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</si>
  <si>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</si>
  <si>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</si>
  <si>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</si>
  <si>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</si>
  <si>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</si>
  <si>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</si>
  <si>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</si>
  <si>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</si>
  <si>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</si>
  <si>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</si>
  <si>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</si>
  <si>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</si>
  <si>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</si>
  <si>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</si>
  <si>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</si>
  <si>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</si>
  <si>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</si>
  <si>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</si>
  <si>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</si>
  <si>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</si>
  <si>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</si>
  <si>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</si>
  <si>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</si>
  <si>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</si>
  <si>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</si>
  <si>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</si>
  <si>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</si>
  <si>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</si>
  <si>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</si>
  <si>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</si>
  <si>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</si>
  <si>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</si>
  <si>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</si>
  <si>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</si>
  <si>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</si>
  <si>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</si>
  <si>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</si>
  <si>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</si>
  <si>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</si>
  <si>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</si>
  <si>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</si>
  <si>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</si>
  <si>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</si>
  <si>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</si>
  <si>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</si>
  <si>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</si>
  <si>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</si>
  <si>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</si>
  <si>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</si>
  <si>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</si>
  <si>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</si>
  <si>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</si>
  <si>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</si>
  <si>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</si>
  <si>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</si>
  <si>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</si>
  <si>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</si>
  <si>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</si>
  <si>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</si>
  <si>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</si>
  <si>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</si>
  <si>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</si>
  <si>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</si>
  <si>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</si>
  <si>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</si>
  <si>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</si>
  <si>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</si>
  <si>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</si>
  <si>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</si>
  <si>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</si>
  <si>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</si>
  <si>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</si>
  <si>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</si>
  <si>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</si>
  <si>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</si>
  <si>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</si>
  <si>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</si>
  <si>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</si>
  <si>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</si>
  <si>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</si>
  <si>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</si>
  <si>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</si>
  <si>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</si>
  <si>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</si>
  <si>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</si>
  <si>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</si>
  <si>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</si>
  <si>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</si>
  <si>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</si>
  <si>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</si>
  <si>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</si>
  <si>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</si>
  <si>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</si>
  <si>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</si>
  <si>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</si>
  <si>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</si>
  <si>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</si>
  <si>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</si>
  <si>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</si>
  <si>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</si>
  <si>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</si>
  <si>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</si>
  <si>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</si>
  <si>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</si>
  <si>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</si>
  <si>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</si>
  <si>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</si>
  <si>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</si>
  <si>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</si>
  <si>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</si>
  <si>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</si>
  <si>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</si>
  <si>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</si>
  <si>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</si>
  <si>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</si>
  <si>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</si>
  <si>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</si>
  <si>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</si>
  <si>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</si>
  <si>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</si>
  <si>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</si>
  <si>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</si>
  <si>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</si>
  <si>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</si>
  <si>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</si>
  <si>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</si>
  <si>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</si>
  <si>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</si>
  <si>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</si>
  <si>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</si>
  <si>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</si>
  <si>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</si>
  <si>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</si>
  <si>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</si>
  <si>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</si>
  <si>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</si>
  <si>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</si>
  <si>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</si>
  <si>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</si>
  <si>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</si>
  <si>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</si>
  <si>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</si>
  <si>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</si>
  <si>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</si>
  <si>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</si>
  <si>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</si>
  <si>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</si>
  <si>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</si>
  <si>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</si>
  <si>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</si>
  <si>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</si>
  <si>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</si>
  <si>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</si>
  <si>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</si>
  <si>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</si>
  <si>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</si>
  <si>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</si>
  <si>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</si>
  <si>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</si>
  <si>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</si>
  <si>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</si>
  <si>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</si>
  <si>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</si>
  <si>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</si>
  <si>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</si>
  <si>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</si>
  <si>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</si>
  <si>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</si>
  <si>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</si>
  <si>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</si>
  <si>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</si>
  <si>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</si>
  <si>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</si>
  <si>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</si>
  <si>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</si>
  <si>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</si>
  <si>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</si>
  <si>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</si>
  <si>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</si>
  <si>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</si>
  <si>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</si>
  <si>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</si>
  <si>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</si>
  <si>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</si>
  <si>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</si>
  <si>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</si>
  <si>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</si>
  <si>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</si>
  <si>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</si>
  <si>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</si>
  <si>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</si>
  <si>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</si>
  <si>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</si>
  <si>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</si>
  <si>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</si>
  <si>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</si>
  <si>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</si>
  <si>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</si>
  <si>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</si>
  <si>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</si>
  <si>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</si>
  <si>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</si>
  <si>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</si>
  <si>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</si>
  <si>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</si>
  <si>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</si>
  <si>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</si>
  <si>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</si>
  <si>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</si>
  <si>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</si>
  <si>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</si>
  <si>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</si>
  <si>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</si>
  <si>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</si>
  <si>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</si>
  <si>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</si>
  <si>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</si>
  <si>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</si>
  <si>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</si>
  <si>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</si>
  <si>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</si>
  <si>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</si>
  <si>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</si>
  <si>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</si>
  <si>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</si>
  <si>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</si>
  <si>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</si>
  <si>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</si>
  <si>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</si>
  <si>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</si>
  <si>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</si>
  <si>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</si>
  <si>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</si>
  <si>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</si>
  <si>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</si>
  <si>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</si>
  <si>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</si>
  <si>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</si>
  <si>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</si>
  <si>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</si>
  <si>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</si>
  <si>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</si>
  <si>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</si>
  <si>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</si>
  <si>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</si>
  <si>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</si>
  <si>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</si>
  <si>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</si>
  <si>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</si>
  <si>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</si>
  <si>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</si>
  <si>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</si>
  <si>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</si>
  <si>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</si>
  <si>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</si>
  <si>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</si>
  <si>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</si>
  <si>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</si>
  <si>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</si>
  <si>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</si>
  <si>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</si>
  <si>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</si>
  <si>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</si>
  <si>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</si>
  <si>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</si>
  <si>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</si>
  <si>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</si>
  <si>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</si>
  <si>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</si>
  <si>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</si>
  <si>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</si>
  <si>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</si>
  <si>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</si>
  <si>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</si>
  <si>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</si>
  <si>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</si>
  <si>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</si>
  <si>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</si>
  <si>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</si>
  <si>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</si>
  <si>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</si>
  <si>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</si>
  <si>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</si>
  <si>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</si>
  <si>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</si>
  <si>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</si>
  <si>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</si>
  <si>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</si>
  <si>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</si>
  <si>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</si>
  <si>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</si>
  <si>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</si>
  <si>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</si>
  <si>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</si>
  <si>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</si>
  <si>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</si>
  <si>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</si>
  <si>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</si>
  <si>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</si>
  <si>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</si>
  <si>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</si>
  <si>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</si>
  <si>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</si>
  <si>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</si>
  <si>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</si>
  <si>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</si>
  <si>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</si>
  <si>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</si>
  <si>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</si>
  <si>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</si>
  <si>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</si>
  <si>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</si>
  <si>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</si>
  <si>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</si>
  <si>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</si>
  <si>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</si>
  <si>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</si>
  <si>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</si>
  <si>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</si>
  <si>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</si>
  <si>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</si>
  <si>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</si>
  <si>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</si>
  <si>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</si>
  <si>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</si>
  <si>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</si>
  <si>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</si>
  <si>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</si>
  <si>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</si>
  <si>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</si>
  <si>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</si>
  <si>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</si>
  <si>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</si>
  <si>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</si>
  <si>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</si>
  <si>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</si>
  <si>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</si>
  <si>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</si>
  <si>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</si>
  <si>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</si>
  <si>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</si>
  <si>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</si>
  <si>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</si>
  <si>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</si>
  <si>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</si>
  <si>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</si>
  <si>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</si>
  <si>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</si>
  <si>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</si>
  <si>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</si>
  <si>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</si>
  <si>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</si>
  <si>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</si>
  <si>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</si>
  <si>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</si>
  <si>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</si>
  <si>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</si>
  <si>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</si>
  <si>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</si>
  <si>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</si>
  <si>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</si>
  <si>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</si>
  <si>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</si>
  <si>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</si>
  <si>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</si>
  <si>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</si>
  <si>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</si>
  <si>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</si>
  <si>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</si>
  <si>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</si>
  <si>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</si>
  <si>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</si>
  <si>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</si>
  <si>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</si>
  <si>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</si>
  <si>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</si>
  <si>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</si>
  <si>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</si>
  <si>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</si>
  <si>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</si>
  <si>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</si>
  <si>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</si>
  <si>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</si>
  <si>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</si>
  <si>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</si>
  <si>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</si>
  <si>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</si>
  <si>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</si>
  <si>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</si>
  <si>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</si>
  <si>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</si>
  <si>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</si>
  <si>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</si>
  <si>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</si>
  <si>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</si>
  <si>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</si>
  <si>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</si>
  <si>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</si>
  <si>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</si>
  <si>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</si>
  <si>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</si>
  <si>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</si>
  <si>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</si>
  <si>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</si>
  <si>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</si>
  <si>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</si>
  <si>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</si>
  <si>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</si>
  <si>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</si>
  <si>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</si>
  <si>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</si>
  <si>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</si>
  <si>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</si>
  <si>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</si>
  <si>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</si>
  <si>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</si>
  <si>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</si>
  <si>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</si>
  <si>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</si>
  <si>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</si>
  <si>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</si>
  <si>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</si>
  <si>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</si>
  <si>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</si>
  <si>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</si>
  <si>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</si>
  <si>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</si>
  <si>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</si>
  <si>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</si>
  <si>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</si>
  <si>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</si>
  <si>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</si>
  <si>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</si>
  <si>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</si>
  <si>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</si>
  <si>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</si>
  <si>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</si>
  <si>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</si>
  <si>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</si>
  <si>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</si>
  <si>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</si>
  <si>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</si>
  <si>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</si>
  <si>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</si>
  <si>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</si>
  <si>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</si>
  <si>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</si>
  <si>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</si>
  <si>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</si>
  <si>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</si>
  <si>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</si>
  <si>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</si>
  <si>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</si>
  <si>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</si>
  <si>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</si>
  <si>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</si>
  <si>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</si>
  <si>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</si>
  <si>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</si>
  <si>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</si>
  <si>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</si>
  <si>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</si>
  <si>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</si>
  <si>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</si>
  <si>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</si>
  <si>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</si>
  <si>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</si>
  <si>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</si>
  <si>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</si>
  <si>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</si>
  <si>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</si>
  <si>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</si>
  <si>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</si>
  <si>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</si>
  <si>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</si>
  <si>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</si>
  <si>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</si>
  <si>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</si>
  <si>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</si>
  <si>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</si>
  <si>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</si>
  <si>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</si>
  <si>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</si>
  <si>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</si>
  <si>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</si>
  <si>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</si>
  <si>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</si>
  <si>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</si>
  <si>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</si>
  <si>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</si>
  <si>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</si>
  <si>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</si>
  <si>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</si>
  <si>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</si>
  <si>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</si>
  <si>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</si>
  <si>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</si>
  <si>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</si>
  <si>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</si>
  <si>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</si>
  <si>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</si>
  <si>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</si>
  <si>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</si>
  <si>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</si>
  <si>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</si>
  <si>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</si>
  <si>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</si>
  <si>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</si>
  <si>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</si>
  <si>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</si>
  <si>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</si>
  <si>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</si>
  <si>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</si>
  <si>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</si>
  <si>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</si>
  <si>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</si>
  <si>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</si>
  <si>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</si>
  <si>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</si>
  <si>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</si>
  <si>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</si>
  <si>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</si>
  <si>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</si>
  <si>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</si>
  <si>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</si>
  <si>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</si>
  <si>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</si>
  <si>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</si>
  <si>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</si>
  <si>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</si>
  <si>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</si>
  <si>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</si>
  <si>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</si>
  <si>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</si>
  <si>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</si>
  <si>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</si>
  <si>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</si>
  <si>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</si>
  <si>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</si>
  <si>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</si>
  <si>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</si>
  <si>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</si>
  <si>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</si>
  <si>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</si>
  <si>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</si>
  <si>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</si>
  <si>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</si>
  <si>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</si>
  <si>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</si>
  <si>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</si>
  <si>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</si>
  <si>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</si>
  <si>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</si>
  <si>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</si>
  <si>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</si>
  <si>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</si>
  <si>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</si>
  <si>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</si>
  <si>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</si>
  <si>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</si>
  <si>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</si>
  <si>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</si>
  <si>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</si>
  <si>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</si>
  <si>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</si>
  <si>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</si>
  <si>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</si>
  <si>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</si>
  <si>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</si>
  <si>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</si>
  <si>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</si>
  <si>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</si>
  <si>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</si>
  <si>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</si>
  <si>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</si>
  <si>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</si>
  <si>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</si>
  <si>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</si>
  <si>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</si>
  <si>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</si>
  <si>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</si>
  <si>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</si>
  <si>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</si>
  <si>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</si>
  <si>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</si>
  <si>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</si>
  <si>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</si>
  <si>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</si>
  <si>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</si>
  <si>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</si>
  <si>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</si>
  <si>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</si>
  <si>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</si>
  <si>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</si>
  <si>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</si>
  <si>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</si>
  <si>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</si>
  <si>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</si>
  <si>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</si>
  <si>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</si>
  <si>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</si>
  <si>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</si>
  <si>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</si>
  <si>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</si>
  <si>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</si>
  <si>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</si>
  <si>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</si>
  <si>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</si>
  <si>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</si>
  <si>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</si>
  <si>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</si>
  <si>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</si>
  <si>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</si>
  <si>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</si>
  <si>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</si>
  <si>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</si>
  <si>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</si>
  <si>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</si>
  <si>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</si>
  <si>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</si>
  <si>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</si>
  <si>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</si>
  <si>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</si>
  <si>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</si>
  <si>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</si>
  <si>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</si>
  <si>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</si>
  <si>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</si>
  <si>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</si>
  <si>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</si>
  <si>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</si>
  <si>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</si>
  <si>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</si>
  <si>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</si>
  <si>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</si>
  <si>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</si>
  <si>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</si>
  <si>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</si>
  <si>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</si>
  <si>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</si>
  <si>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</si>
  <si>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</si>
  <si>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</si>
  <si>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</si>
  <si>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</si>
  <si>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</si>
  <si>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</si>
  <si>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</si>
  <si>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</si>
  <si>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</si>
  <si>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</si>
  <si>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</si>
  <si>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</si>
  <si>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</si>
  <si>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</si>
  <si>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</si>
  <si>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</si>
  <si>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</si>
  <si>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</si>
  <si>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</si>
  <si>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</si>
  <si>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</si>
  <si>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</si>
  <si>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</si>
  <si>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</si>
  <si>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</si>
  <si>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</si>
  <si>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</si>
  <si>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</si>
  <si>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</si>
  <si>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</si>
  <si>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</si>
  <si>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</si>
  <si>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</si>
  <si>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</si>
  <si>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</si>
  <si>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</si>
  <si>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</si>
  <si>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</si>
  <si>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</si>
  <si>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</si>
  <si>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</si>
  <si>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</si>
  <si>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</si>
  <si>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</si>
  <si>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</si>
  <si>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</si>
  <si>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</si>
  <si>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</si>
  <si>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</si>
  <si>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</si>
  <si>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</si>
  <si>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</si>
  <si>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</si>
  <si>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</si>
  <si>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</si>
  <si>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</si>
  <si>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</si>
  <si>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</si>
  <si>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</si>
  <si>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</si>
  <si>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</si>
  <si>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</si>
  <si>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</si>
  <si>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</si>
  <si>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</si>
  <si>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</si>
  <si>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</si>
  <si>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</si>
  <si>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</si>
  <si>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</si>
  <si>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</si>
  <si>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</si>
  <si>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</si>
  <si>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</si>
  <si>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</si>
  <si>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</si>
  <si>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</si>
  <si>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</si>
  <si>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</si>
  <si>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</si>
  <si>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</si>
  <si>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</si>
  <si>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</si>
  <si>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</si>
  <si>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</si>
  <si>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</si>
  <si>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</si>
  <si>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</si>
  <si>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</si>
  <si>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</si>
  <si>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</si>
  <si>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</si>
  <si>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</si>
  <si>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</si>
  <si>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</si>
  <si>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</si>
  <si>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</si>
  <si>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</si>
  <si>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</si>
  <si>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</si>
  <si>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</si>
  <si>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</si>
  <si>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</si>
  <si>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</si>
  <si>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</si>
  <si>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</si>
  <si>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</si>
  <si>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</si>
  <si>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</si>
  <si>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</si>
  <si>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</si>
  <si>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</si>
  <si>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</si>
  <si>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</si>
  <si>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</si>
  <si>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</si>
  <si>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</si>
  <si>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</si>
  <si>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</si>
  <si>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</si>
  <si>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</si>
  <si>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</si>
  <si>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</si>
  <si>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</si>
  <si>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</si>
  <si>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</si>
  <si>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</si>
  <si>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</si>
  <si>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</si>
  <si>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</si>
  <si>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</si>
  <si>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</si>
  <si>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</si>
  <si>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</si>
  <si>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</si>
  <si>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</si>
  <si>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</si>
  <si>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</si>
  <si>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</si>
  <si>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</si>
  <si>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</si>
  <si>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</si>
  <si>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</si>
  <si>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</si>
  <si>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</si>
  <si>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</si>
  <si>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</si>
  <si>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</si>
  <si>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</si>
  <si>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</si>
  <si>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</si>
  <si>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</si>
  <si>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</si>
  <si>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</si>
  <si>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</si>
  <si>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</si>
  <si>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</si>
  <si>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</si>
  <si>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</si>
  <si>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</si>
  <si>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</si>
  <si>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</si>
  <si>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</si>
  <si>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</si>
  <si>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</si>
  <si>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</si>
  <si>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</si>
  <si>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</si>
  <si>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</si>
  <si>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</si>
  <si>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</si>
  <si>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</si>
  <si>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</si>
  <si>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</si>
  <si>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</si>
  <si>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</si>
  <si>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</si>
  <si>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</si>
  <si>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</si>
  <si>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</si>
  <si>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</si>
  <si>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</si>
  <si>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</si>
  <si>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</si>
  <si>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</si>
  <si>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</si>
  <si>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</si>
  <si>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</si>
  <si>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</si>
  <si>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</si>
  <si>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</si>
  <si>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</si>
  <si>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</si>
  <si>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</si>
  <si>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</si>
  <si>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</si>
  <si>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</si>
  <si>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</si>
  <si>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</si>
  <si>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</si>
  <si>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</si>
  <si>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</si>
  <si>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</si>
  <si>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</si>
  <si>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</si>
  <si>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</si>
  <si>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</si>
  <si>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</si>
  <si>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</si>
  <si>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</si>
  <si>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</si>
  <si>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</si>
  <si>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</si>
  <si>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</si>
  <si>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</si>
  <si>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</si>
  <si>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</si>
  <si>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</si>
  <si>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</si>
  <si>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</si>
  <si>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</si>
  <si>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</si>
  <si>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</si>
  <si>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</si>
  <si>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</si>
  <si>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</si>
  <si>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</si>
  <si>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</si>
  <si>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</si>
  <si>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</si>
  <si>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</si>
  <si>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</si>
  <si>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</si>
  <si>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</si>
  <si>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</si>
  <si>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</si>
  <si>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</si>
  <si>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</si>
  <si>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</si>
  <si>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</si>
  <si>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</si>
  <si>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</si>
  <si>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</si>
  <si>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</si>
  <si>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</si>
  <si>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</si>
  <si>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</si>
  <si>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</si>
  <si>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</si>
  <si>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</si>
  <si>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</si>
  <si>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</si>
  <si>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</si>
  <si>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</si>
  <si>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</si>
  <si>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</si>
  <si>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</si>
  <si>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</si>
  <si>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</si>
  <si>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</si>
  <si>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</si>
  <si>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</si>
  <si>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</si>
  <si>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</si>
  <si>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</si>
  <si>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</si>
  <si>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</si>
  <si>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</si>
  <si>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</si>
  <si>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</si>
  <si>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</si>
  <si>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</si>
  <si>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</si>
  <si>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</si>
  <si>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</si>
  <si>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</si>
  <si>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</si>
  <si>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</si>
  <si>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</si>
  <si>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</si>
  <si>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</si>
  <si>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</si>
  <si>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</si>
  <si>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</si>
  <si>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</si>
  <si>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</si>
  <si>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</si>
  <si>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</si>
  <si>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</si>
  <si>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</si>
  <si>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</si>
  <si>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</si>
  <si>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</si>
  <si>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</si>
  <si>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</si>
  <si>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</si>
  <si>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</si>
  <si>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</si>
  <si>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</si>
  <si>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</si>
  <si>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</si>
  <si>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</si>
  <si>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</si>
  <si>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</si>
  <si>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</si>
  <si>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</si>
  <si>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</si>
  <si>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</si>
  <si>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</si>
  <si>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</si>
  <si>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</si>
  <si>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</si>
  <si>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</si>
  <si>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</si>
  <si>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</si>
  <si>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</si>
  <si>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</si>
  <si>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</si>
  <si>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</si>
  <si>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</si>
  <si>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</si>
  <si>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</si>
  <si>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</si>
  <si>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</si>
  <si>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</si>
  <si>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</si>
  <si>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</si>
  <si>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</si>
  <si>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</si>
  <si>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</si>
  <si>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</si>
  <si>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</si>
  <si>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</si>
  <si>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</si>
  <si>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</si>
  <si>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</si>
  <si>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</si>
  <si>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</si>
  <si>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</si>
  <si>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</si>
  <si>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</si>
  <si>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</si>
  <si>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</si>
  <si>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</si>
  <si>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</si>
  <si>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</si>
  <si>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</si>
  <si>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</si>
  <si>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</si>
  <si>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</si>
  <si>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</si>
  <si>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</si>
  <si>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</si>
  <si>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</si>
  <si>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</si>
  <si>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</si>
  <si>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</si>
  <si>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</si>
  <si>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</si>
  <si>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</si>
  <si>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</si>
  <si>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</si>
  <si>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</si>
  <si>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</si>
  <si>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</si>
  <si>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</si>
  <si>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</si>
  <si>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</si>
  <si>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</si>
  <si>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</si>
  <si>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</si>
  <si>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</si>
  <si>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</si>
  <si>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</si>
  <si>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</si>
  <si>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</si>
  <si>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</si>
  <si>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</si>
  <si>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</si>
  <si>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</si>
  <si>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</si>
  <si>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</si>
  <si>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</si>
  <si>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</si>
  <si>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</si>
  <si>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</si>
  <si>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</si>
  <si>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</si>
  <si>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</si>
  <si>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</si>
  <si>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</si>
  <si>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</si>
  <si>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</si>
  <si>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</si>
  <si>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</si>
  <si>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</si>
  <si>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</si>
  <si>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</si>
  <si>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</si>
  <si>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</si>
  <si>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</si>
  <si>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</si>
  <si>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</si>
  <si>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</si>
  <si>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</si>
  <si>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</si>
  <si>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</si>
  <si>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</si>
  <si>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</si>
  <si>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</si>
  <si>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</si>
  <si>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</si>
  <si>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</si>
  <si>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</si>
  <si>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</si>
  <si>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</si>
  <si>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</si>
  <si>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</si>
  <si>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</si>
  <si>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</si>
  <si>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</si>
  <si>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</si>
  <si>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</si>
  <si>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</si>
  <si>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</si>
  <si>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</si>
  <si>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</si>
  <si>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</si>
  <si>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</si>
  <si>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</si>
  <si>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</si>
  <si>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</si>
  <si>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</si>
  <si>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</si>
  <si>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</si>
  <si>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</si>
  <si>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</si>
  <si>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</si>
  <si>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</si>
  <si>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</si>
  <si>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</si>
  <si>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</si>
  <si>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</si>
  <si>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</si>
  <si>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</si>
  <si>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</si>
  <si>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</si>
  <si>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</si>
  <si>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</si>
  <si>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</si>
  <si>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</si>
  <si>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</si>
  <si>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</si>
  <si>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</si>
  <si>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</si>
  <si>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</si>
  <si>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</si>
  <si>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</si>
  <si>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</si>
  <si>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</si>
  <si>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</si>
  <si>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</si>
  <si>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</si>
  <si>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</si>
  <si>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</si>
  <si>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</si>
  <si>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</si>
  <si>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</si>
  <si>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</si>
  <si>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</si>
  <si>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</si>
  <si>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</si>
  <si>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</si>
  <si>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</si>
  <si>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</si>
  <si>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</si>
  <si>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</si>
  <si>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</si>
  <si>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</si>
  <si>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</si>
  <si>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</si>
  <si>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</si>
  <si>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</si>
  <si>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</si>
  <si>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</si>
  <si>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</si>
  <si>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</si>
  <si>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</si>
  <si>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</si>
  <si>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</si>
  <si>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</si>
  <si>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</si>
  <si>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</si>
  <si>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</si>
  <si>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</si>
  <si>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</si>
  <si>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</si>
  <si>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</si>
  <si>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</si>
  <si>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</si>
  <si>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</si>
  <si>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</si>
  <si>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</si>
  <si>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</si>
  <si>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</si>
  <si>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</si>
  <si>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</si>
  <si>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</si>
  <si>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</si>
  <si>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</si>
  <si>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</si>
  <si>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</si>
  <si>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</si>
  <si>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</si>
  <si>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</si>
  <si>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</si>
  <si>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</si>
  <si>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</si>
  <si>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</si>
  <si>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</si>
  <si>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</si>
  <si>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</si>
  <si>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</si>
  <si>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</si>
  <si>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</si>
  <si>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</si>
  <si>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</si>
  <si>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</si>
  <si>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</si>
  <si>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</si>
  <si>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</si>
  <si>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</si>
  <si>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</si>
  <si>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</si>
  <si>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</si>
  <si>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</si>
  <si>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</si>
  <si>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</si>
  <si>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</si>
  <si>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</si>
  <si>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</si>
  <si>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</si>
  <si>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</si>
  <si>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</si>
  <si>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</si>
  <si>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</si>
  <si>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</si>
  <si>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</si>
  <si>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</si>
  <si>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</si>
  <si>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</si>
  <si>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</si>
  <si>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</si>
  <si>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</si>
  <si>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</si>
  <si>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</si>
  <si>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</si>
  <si>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</si>
  <si>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</si>
  <si>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</si>
  <si>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</si>
  <si>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</si>
  <si>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</si>
  <si>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</si>
  <si>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</si>
  <si>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</si>
  <si>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</si>
  <si>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</si>
  <si>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</si>
  <si>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</si>
  <si>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</si>
  <si>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</si>
  <si>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</si>
  <si>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</si>
  <si>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</si>
  <si>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</si>
  <si>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</si>
  <si>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</si>
  <si>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</si>
  <si>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</si>
  <si>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</si>
  <si>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</si>
  <si>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</si>
  <si>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</si>
  <si>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</si>
  <si>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</si>
  <si>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</si>
  <si>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</si>
  <si>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</si>
  <si>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</si>
  <si>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</si>
  <si>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</si>
  <si>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</si>
  <si>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</si>
  <si>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</si>
  <si>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</si>
  <si>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</si>
  <si>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</si>
  <si>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</si>
  <si>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</si>
  <si>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</si>
  <si>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</si>
  <si>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</si>
  <si>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</si>
  <si>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</si>
  <si>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</si>
  <si>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</si>
  <si>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</si>
  <si>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</si>
  <si>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</si>
  <si>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</si>
  <si>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</si>
  <si>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</si>
  <si>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</si>
  <si>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</si>
  <si>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</si>
  <si>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</si>
  <si>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</si>
  <si>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</si>
  <si>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</si>
  <si>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</si>
  <si>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</si>
  <si>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</si>
  <si>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</si>
  <si>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</si>
  <si>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</si>
  <si>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</si>
  <si>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</si>
  <si>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</si>
  <si>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</si>
  <si>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</si>
  <si>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</si>
  <si>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</si>
  <si>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</si>
  <si>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</si>
  <si>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</si>
  <si>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</si>
  <si>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</si>
  <si>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</si>
  <si>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</si>
  <si>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</si>
  <si>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</si>
  <si>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</si>
  <si>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</si>
  <si>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</si>
  <si>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</si>
  <si>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</si>
  <si>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</si>
  <si>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</si>
  <si>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</si>
  <si>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</si>
  <si>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</si>
  <si>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</si>
  <si>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</si>
  <si>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</si>
  <si>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</si>
  <si>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</si>
  <si>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</si>
  <si>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</si>
  <si>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</si>
  <si>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</si>
  <si>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</si>
  <si>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</si>
  <si>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</si>
  <si>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</si>
  <si>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</si>
  <si>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</si>
  <si>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</si>
  <si>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</si>
  <si>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</si>
  <si>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</si>
  <si>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</si>
  <si>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</si>
  <si>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</si>
  <si>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</si>
  <si>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</si>
  <si>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</si>
  <si>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</si>
  <si>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</si>
  <si>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</si>
  <si>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</si>
  <si>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</si>
  <si>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</si>
  <si>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</si>
  <si>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</si>
  <si>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</si>
  <si>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</si>
  <si>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</si>
  <si>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</si>
  <si>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</si>
  <si>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</si>
  <si>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</si>
  <si>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</si>
  <si>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</si>
  <si>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</si>
  <si>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</si>
  <si>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</si>
  <si>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</si>
  <si>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</si>
  <si>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</si>
  <si>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</si>
  <si>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</si>
  <si>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</si>
  <si>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</si>
  <si>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</si>
  <si>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</si>
  <si>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</si>
  <si>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</si>
  <si>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</si>
  <si>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</si>
  <si>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</si>
  <si>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</si>
  <si>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</si>
  <si>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</si>
  <si>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</si>
  <si>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</si>
  <si>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</si>
  <si>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</si>
  <si>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</si>
  <si>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</si>
  <si>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</si>
  <si>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</si>
  <si>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</si>
  <si>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</si>
  <si>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</si>
  <si>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</si>
  <si>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</si>
  <si>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</si>
  <si>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</si>
  <si>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</si>
  <si>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</si>
  <si>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</si>
  <si>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</si>
  <si>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</si>
  <si>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</si>
  <si>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</si>
  <si>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</si>
  <si>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</si>
  <si>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</si>
  <si>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</si>
  <si>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</si>
  <si>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</si>
  <si>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</si>
  <si>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</si>
  <si>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</si>
  <si>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</si>
  <si>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</si>
  <si>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</si>
  <si>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</si>
  <si>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</si>
  <si>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</si>
  <si>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</si>
  <si>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</si>
  <si>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</si>
  <si>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</si>
  <si>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</si>
  <si>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</si>
  <si>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</si>
  <si>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</si>
  <si>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</si>
  <si>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</si>
  <si>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</si>
  <si>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</si>
  <si>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</si>
  <si>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</si>
  <si>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</si>
  <si>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</si>
  <si>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</si>
  <si>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</si>
  <si>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</si>
  <si>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</si>
  <si>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</si>
  <si>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</si>
  <si>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</si>
  <si>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</si>
  <si>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</si>
  <si>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</si>
  <si>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</si>
  <si>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</si>
  <si>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</si>
  <si>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</si>
  <si>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</si>
  <si>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</si>
  <si>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</si>
  <si>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</si>
  <si>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</si>
  <si>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</si>
  <si>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</si>
  <si>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</si>
  <si>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</si>
  <si>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</si>
  <si>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</si>
  <si>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</si>
  <si>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</si>
  <si>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</si>
  <si>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</si>
  <si>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</si>
  <si>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</si>
  <si>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</si>
  <si>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</si>
  <si>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</si>
  <si>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</si>
  <si>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</si>
  <si>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</si>
  <si>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</si>
  <si>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</si>
  <si>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</si>
  <si>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</si>
  <si>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</si>
  <si>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</si>
  <si>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</si>
  <si>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</si>
  <si>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</si>
  <si>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</si>
  <si>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</si>
  <si>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</si>
  <si>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</si>
  <si>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</si>
  <si>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</si>
  <si>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</si>
  <si>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</si>
  <si>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</si>
  <si>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</si>
  <si>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</si>
  <si>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</si>
  <si>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</si>
  <si>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</si>
  <si>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</si>
  <si>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</si>
  <si>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</si>
  <si>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</si>
  <si>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</si>
  <si>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</si>
  <si>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</si>
  <si>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</si>
  <si>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</si>
  <si>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</si>
  <si>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</si>
  <si>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</si>
  <si>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</si>
  <si>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</si>
  <si>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</si>
  <si>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</si>
  <si>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</si>
  <si>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</si>
  <si>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</si>
  <si>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</si>
  <si>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</si>
  <si>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</si>
  <si>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</si>
  <si>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</si>
  <si>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</si>
  <si>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</si>
  <si>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</si>
  <si>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</si>
  <si>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</si>
  <si>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</si>
  <si>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</si>
  <si>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</si>
  <si>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</si>
  <si>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</si>
  <si>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</si>
  <si>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</si>
  <si>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</si>
  <si>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</si>
  <si>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</si>
  <si>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</si>
  <si>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</si>
  <si>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</si>
  <si>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</si>
  <si>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</si>
  <si>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</si>
  <si>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</si>
  <si>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</si>
  <si>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</si>
  <si>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</si>
  <si>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</si>
  <si>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</si>
  <si>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</si>
  <si>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</si>
  <si>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</si>
  <si>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</si>
  <si>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</si>
  <si>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</si>
  <si>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</si>
  <si>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</si>
  <si>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</si>
  <si>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</si>
  <si>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</si>
  <si>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</si>
  <si>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</si>
  <si>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</si>
  <si>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</si>
  <si>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</si>
  <si>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</si>
  <si>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</si>
  <si>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</si>
  <si>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</si>
  <si>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</si>
  <si>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</si>
  <si>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</si>
  <si>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</si>
  <si>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</si>
  <si>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</si>
  <si>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</si>
  <si>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</si>
  <si>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</si>
  <si>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</si>
  <si>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</si>
  <si>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</si>
  <si>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</si>
  <si>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</si>
  <si>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</si>
  <si>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</si>
  <si>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</si>
  <si>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</si>
  <si>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</si>
  <si>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</si>
  <si>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</si>
  <si>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</si>
  <si>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</si>
  <si>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</si>
  <si>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</si>
  <si>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</si>
  <si>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</si>
  <si>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</si>
  <si>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</si>
  <si>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</si>
  <si>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</si>
  <si>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</si>
  <si>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</si>
  <si>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</si>
  <si>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</si>
  <si>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</si>
  <si>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</si>
  <si>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</si>
  <si>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</si>
  <si>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</si>
  <si>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</si>
  <si>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</si>
  <si>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</si>
  <si>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</si>
  <si>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</si>
  <si>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</si>
  <si>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</si>
  <si>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</si>
  <si>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</si>
  <si>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</si>
  <si>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</si>
  <si>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</si>
  <si>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</si>
  <si>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</si>
  <si>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</si>
  <si>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</si>
  <si>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</si>
  <si>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</si>
  <si>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</si>
  <si>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</si>
  <si>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</si>
  <si>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</si>
  <si>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</si>
  <si>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</si>
  <si>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</si>
  <si>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</si>
  <si>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</si>
  <si>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</si>
  <si>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</si>
  <si>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</si>
  <si>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</si>
  <si>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</si>
  <si>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</si>
  <si>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</si>
  <si>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</si>
  <si>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</si>
  <si>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</si>
  <si>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</si>
  <si>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</si>
  <si>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</si>
  <si>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</si>
  <si>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</si>
  <si>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</si>
  <si>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</si>
  <si>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</si>
  <si>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</si>
  <si>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</si>
  <si>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</si>
  <si>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</si>
  <si>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</si>
  <si>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</si>
  <si>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</si>
  <si>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</si>
  <si>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</si>
  <si>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</si>
  <si>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</si>
  <si>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</si>
  <si>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</si>
  <si>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</si>
  <si>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</si>
  <si>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</si>
  <si>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</si>
  <si>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</si>
  <si>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</si>
  <si>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</si>
  <si>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</si>
  <si>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</si>
  <si>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</si>
  <si>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</si>
  <si>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</si>
  <si>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</si>
  <si>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</si>
  <si>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</si>
  <si>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</si>
  <si>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</si>
  <si>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</si>
  <si>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</si>
  <si>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</si>
  <si>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</si>
  <si>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</si>
  <si>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</si>
  <si>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</si>
  <si>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</si>
  <si>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</si>
  <si>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</si>
  <si>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</si>
  <si>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</si>
  <si>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</si>
  <si>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</si>
  <si>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</si>
  <si>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</si>
  <si>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</si>
  <si>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</si>
  <si>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</si>
  <si>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</si>
  <si>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</si>
  <si>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</si>
  <si>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</si>
  <si>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</si>
  <si>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</si>
  <si>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</si>
  <si>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</si>
  <si>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</si>
  <si>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</si>
  <si>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</si>
  <si>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</si>
  <si>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</si>
  <si>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</si>
  <si>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</si>
  <si>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</si>
  <si>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</si>
  <si>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</si>
  <si>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</si>
  <si>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</si>
  <si>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</si>
  <si>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</si>
  <si>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</si>
  <si>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</si>
  <si>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</si>
  <si>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</si>
  <si>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</si>
  <si>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</si>
  <si>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</si>
  <si>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</si>
  <si>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</si>
  <si>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</si>
  <si>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</si>
  <si>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</si>
  <si>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</si>
  <si>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</si>
  <si>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</si>
  <si>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</si>
  <si>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</si>
  <si>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</si>
  <si>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</si>
  <si>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</si>
  <si>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</si>
  <si>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</si>
  <si>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</si>
  <si>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</si>
  <si>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</si>
  <si>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</si>
  <si>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</si>
  <si>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</si>
  <si>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</si>
  <si>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</si>
  <si>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</si>
  <si>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</si>
  <si>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</si>
  <si>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</si>
  <si>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</si>
  <si>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</si>
  <si>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</si>
  <si>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</si>
  <si>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</si>
  <si>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</si>
  <si>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</si>
  <si>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</si>
  <si>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</si>
  <si>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</si>
  <si>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</si>
  <si>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</si>
  <si>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</si>
  <si>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</si>
  <si>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</si>
  <si>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</si>
  <si>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</si>
  <si>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</si>
  <si>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</si>
  <si>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</si>
  <si>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</si>
  <si>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</si>
  <si>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</si>
  <si>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</si>
  <si>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</si>
  <si>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</si>
  <si>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</si>
  <si>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</si>
  <si>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</si>
  <si>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</si>
  <si>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</si>
  <si>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</si>
  <si>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</si>
  <si>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</si>
  <si>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</si>
  <si>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</si>
  <si>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</si>
  <si>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</si>
  <si>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</si>
  <si>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</si>
  <si>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</si>
  <si>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</si>
  <si>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</si>
  <si>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</si>
  <si>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</si>
  <si>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</si>
  <si>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</si>
  <si>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</si>
  <si>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</si>
  <si>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</si>
  <si>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</si>
  <si>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</si>
  <si>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</si>
  <si>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</si>
  <si>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</si>
  <si>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</si>
  <si>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</si>
  <si>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</si>
  <si>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</si>
  <si>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</si>
  <si>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</si>
  <si>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</si>
  <si>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</si>
  <si>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</si>
  <si>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</si>
  <si>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</si>
  <si>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</si>
  <si>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</si>
  <si>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</si>
  <si>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</si>
  <si>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</si>
  <si>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</si>
  <si>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</si>
  <si>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</si>
  <si>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</si>
  <si>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</si>
  <si>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</si>
  <si>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</si>
  <si>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</si>
  <si>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</si>
  <si>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</si>
  <si>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</si>
  <si>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</si>
  <si>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</si>
  <si>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</si>
  <si>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</si>
  <si>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</si>
  <si>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</si>
  <si>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</si>
  <si>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</si>
  <si>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</si>
  <si>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</si>
  <si>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</si>
  <si>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</si>
  <si>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</si>
  <si>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</si>
  <si>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</si>
  <si>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</si>
  <si>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</si>
  <si>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</si>
  <si>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</si>
  <si>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</si>
  <si>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</si>
  <si>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</si>
  <si>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</si>
  <si>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</si>
  <si>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</si>
  <si>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</si>
  <si>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</si>
  <si>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</si>
  <si>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</si>
  <si>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</si>
  <si>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</si>
  <si>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</si>
  <si>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</si>
  <si>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</si>
  <si>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</si>
  <si>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</si>
  <si>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</si>
  <si>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</si>
  <si>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</si>
  <si>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</si>
  <si>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</si>
  <si>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</si>
  <si>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</si>
  <si>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</si>
  <si>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</si>
  <si>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</si>
  <si>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</si>
  <si>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</si>
  <si>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</si>
  <si>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</si>
  <si>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</si>
  <si>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</si>
  <si>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</si>
  <si>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</si>
  <si>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</si>
  <si>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</si>
  <si>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</si>
  <si>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</si>
  <si>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</si>
  <si>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</si>
  <si>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</si>
  <si>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</si>
  <si>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</si>
  <si>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</si>
  <si>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</si>
  <si>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</si>
  <si>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</si>
  <si>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</si>
  <si>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</si>
  <si>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</si>
  <si>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</si>
  <si>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</si>
  <si>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</si>
  <si>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</si>
  <si>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</si>
  <si>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</si>
  <si>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</si>
  <si>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</si>
  <si>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</si>
  <si>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</si>
  <si>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</si>
  <si>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</si>
  <si>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</si>
  <si>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</si>
  <si>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</si>
  <si>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</si>
  <si>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</si>
  <si>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</si>
  <si>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</si>
  <si>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</si>
  <si>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</si>
  <si>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</si>
  <si>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</si>
  <si>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</si>
  <si>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</si>
  <si>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</si>
  <si>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</si>
  <si>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</si>
  <si>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</si>
  <si>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</si>
  <si>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</si>
  <si>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</si>
  <si>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</si>
  <si>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</si>
  <si>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</si>
  <si>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</si>
  <si>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</si>
  <si>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</si>
  <si>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</si>
  <si>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</si>
  <si>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</si>
  <si>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</si>
  <si>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</si>
  <si>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</si>
  <si>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</si>
  <si>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</si>
  <si>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</si>
  <si>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</si>
  <si>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</si>
  <si>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</si>
  <si>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</si>
  <si>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</si>
  <si>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</si>
  <si>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</si>
  <si>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</si>
  <si>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</si>
  <si>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</si>
  <si>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</si>
  <si>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</si>
  <si>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</si>
  <si>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</si>
  <si>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</si>
  <si>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</si>
  <si>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</si>
  <si>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</si>
  <si>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</si>
  <si>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</si>
  <si>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</si>
  <si>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</si>
  <si>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</si>
  <si>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</si>
  <si>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</si>
  <si>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</si>
  <si>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</si>
  <si>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</si>
  <si>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</si>
  <si>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</si>
  <si>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</si>
  <si>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</si>
  <si>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</si>
  <si>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</si>
  <si>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</si>
  <si>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</si>
  <si>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</si>
  <si>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</si>
  <si>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</si>
  <si>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</si>
  <si>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</si>
  <si>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</si>
  <si>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</si>
  <si>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</si>
  <si>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</si>
  <si>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</si>
  <si>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</si>
  <si>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</si>
  <si>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</si>
  <si>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</si>
  <si>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</si>
  <si>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</si>
  <si>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</si>
  <si>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</si>
  <si>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</si>
  <si>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</si>
  <si>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</si>
  <si>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</si>
  <si>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</si>
  <si>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</si>
  <si>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</si>
  <si>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</si>
  <si>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</si>
  <si>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</si>
  <si>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</si>
  <si>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</si>
  <si>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</si>
  <si>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</si>
  <si>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</si>
  <si>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</si>
  <si>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</si>
  <si>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</si>
  <si>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</si>
  <si>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</si>
  <si>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</si>
  <si>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</si>
  <si>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</si>
  <si>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</si>
  <si>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</si>
  <si>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</si>
  <si>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</si>
  <si>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</si>
  <si>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</si>
  <si>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</si>
  <si>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</si>
  <si>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</si>
  <si>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</si>
  <si>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</si>
  <si>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</si>
  <si>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</si>
  <si>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</si>
  <si>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</si>
  <si>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</si>
  <si>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</si>
  <si>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</si>
  <si>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</si>
  <si>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</si>
  <si>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</si>
  <si>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</si>
  <si>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</si>
  <si>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</si>
  <si>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</si>
  <si>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</si>
  <si>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</si>
  <si>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</si>
  <si>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</si>
  <si>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</si>
  <si>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</si>
  <si>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</si>
  <si>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</si>
  <si>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</si>
  <si>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</si>
  <si>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</si>
  <si>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</si>
  <si>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</si>
  <si>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</si>
  <si>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</si>
  <si>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</si>
  <si>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</si>
  <si>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</si>
  <si>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</si>
  <si>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</si>
  <si>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</si>
  <si>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</si>
  <si>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</si>
  <si>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</si>
  <si>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</si>
  <si>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</si>
  <si>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</si>
  <si>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</si>
  <si>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</si>
  <si>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</si>
  <si>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</si>
  <si>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</si>
  <si>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</si>
  <si>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</si>
  <si>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</si>
  <si>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</si>
  <si>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</si>
  <si>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</si>
  <si>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</si>
  <si>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</si>
  <si>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</si>
  <si>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</si>
  <si>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</si>
  <si>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</si>
  <si>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</si>
  <si>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</si>
  <si>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</si>
  <si>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</si>
  <si>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</si>
  <si>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</si>
  <si>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</si>
  <si>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</si>
  <si>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</si>
  <si>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</si>
  <si>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</si>
  <si>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</si>
  <si>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</si>
  <si>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</si>
  <si>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</si>
  <si>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</si>
  <si>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</si>
  <si>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</si>
  <si>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</si>
  <si>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</si>
  <si>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</si>
  <si>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</si>
  <si>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</si>
  <si>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</si>
  <si>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</si>
  <si>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</si>
  <si>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</si>
  <si>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</si>
  <si>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</si>
  <si>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</si>
  <si>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</si>
  <si>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</si>
  <si>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</si>
  <si>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</si>
  <si>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</si>
  <si>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</si>
  <si>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</si>
  <si>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</si>
  <si>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</si>
  <si>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</si>
  <si>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</si>
  <si>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</si>
  <si>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</si>
  <si>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</si>
  <si>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</si>
  <si>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</si>
  <si>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</si>
  <si>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</si>
  <si>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</si>
  <si>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</si>
  <si>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</si>
  <si>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</si>
  <si>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</si>
  <si>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</si>
  <si>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</si>
  <si>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</si>
  <si>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</si>
  <si>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</si>
  <si>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</si>
  <si>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</si>
  <si>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</si>
  <si>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</si>
  <si>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</si>
  <si>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</si>
  <si>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</si>
  <si>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</si>
  <si>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</si>
  <si>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</si>
  <si>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</si>
  <si>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</si>
  <si>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</si>
  <si>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</si>
  <si>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</si>
  <si>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</si>
  <si>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</si>
  <si>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</si>
  <si>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</si>
  <si>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</si>
  <si>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</si>
  <si>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</si>
  <si>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</si>
  <si>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</si>
  <si>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</si>
  <si>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</si>
  <si>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</si>
  <si>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</si>
  <si>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</si>
  <si>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</si>
  <si>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</si>
  <si>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</si>
  <si>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</si>
  <si>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</si>
  <si>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</si>
  <si>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</si>
  <si>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</si>
  <si>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</si>
  <si>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</si>
  <si>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</si>
  <si>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</si>
  <si>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</si>
  <si>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</si>
  <si>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</si>
  <si>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</si>
  <si>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</si>
  <si>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</si>
  <si>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</si>
  <si>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</si>
  <si>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</si>
  <si>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</si>
  <si>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</si>
  <si>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</si>
  <si>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</si>
  <si>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</si>
  <si>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</si>
  <si>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</si>
  <si>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</si>
  <si>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</si>
  <si>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</si>
  <si>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</si>
  <si>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</si>
  <si>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</si>
  <si>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</si>
  <si>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</si>
  <si>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</si>
  <si>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</si>
  <si>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</si>
  <si>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</si>
  <si>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</si>
  <si>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</si>
  <si>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</si>
  <si>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</si>
  <si>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</si>
  <si>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</si>
  <si>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</si>
  <si>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</si>
  <si>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</si>
  <si>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</si>
  <si>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</si>
  <si>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</si>
  <si>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</si>
  <si>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</si>
  <si>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</si>
  <si>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</si>
  <si>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</si>
  <si>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</si>
  <si>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</si>
  <si>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</si>
  <si>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</si>
  <si>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</si>
  <si>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</si>
  <si>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</si>
  <si>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</si>
  <si>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</si>
  <si>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</si>
  <si>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</si>
  <si>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</si>
  <si>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</si>
  <si>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</si>
  <si>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</si>
  <si>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</si>
  <si>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</si>
  <si>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</si>
  <si>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</si>
  <si>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</si>
  <si>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</si>
  <si>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</si>
  <si>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</si>
  <si>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</si>
  <si>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</si>
  <si>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</si>
  <si>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</si>
  <si>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</si>
  <si>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</si>
  <si>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</si>
  <si>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</si>
  <si>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</si>
  <si>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</si>
  <si>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</si>
  <si>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</si>
  <si>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</si>
  <si>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</si>
  <si>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</si>
  <si>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</si>
  <si>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</si>
  <si>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</si>
  <si>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</si>
  <si>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</si>
  <si>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</si>
  <si>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</si>
  <si>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</si>
  <si>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</si>
  <si>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</si>
  <si>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</si>
  <si>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</si>
  <si>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</si>
  <si>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</si>
  <si>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</si>
  <si>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</si>
  <si>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</si>
  <si>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</si>
  <si>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</si>
  <si>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</si>
  <si>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</si>
  <si>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</si>
  <si>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</si>
  <si>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</si>
  <si>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</si>
  <si>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</si>
  <si>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</si>
  <si>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</si>
  <si>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</si>
  <si>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</si>
  <si>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</si>
  <si>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</si>
  <si>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</si>
  <si>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</si>
  <si>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</si>
  <si>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</si>
  <si>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</si>
  <si>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</si>
  <si>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</si>
  <si>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</si>
  <si>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</si>
  <si>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</si>
  <si>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</si>
  <si>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</si>
  <si>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</si>
  <si>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</si>
  <si>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</si>
  <si>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</si>
  <si>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</si>
  <si>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</si>
  <si>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</si>
  <si>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</si>
  <si>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</si>
  <si>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</si>
  <si>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</si>
  <si>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</si>
  <si>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</si>
  <si>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</si>
  <si>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</si>
  <si>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</si>
  <si>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</si>
  <si>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</si>
  <si>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</si>
  <si>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</si>
  <si>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</si>
  <si>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</si>
  <si>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</si>
  <si>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</si>
  <si>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</si>
  <si>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</si>
  <si>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</si>
  <si>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</si>
  <si>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</si>
  <si>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</si>
  <si>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</si>
  <si>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</si>
  <si>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</si>
  <si>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</si>
  <si>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</si>
  <si>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</si>
  <si>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</si>
  <si>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</si>
  <si>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</si>
  <si>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</si>
  <si>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</si>
  <si>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</si>
  <si>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</si>
  <si>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</si>
  <si>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</si>
  <si>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</si>
  <si>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</si>
  <si>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</si>
  <si>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</si>
  <si>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</si>
  <si>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</si>
  <si>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</si>
  <si>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</si>
  <si>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</si>
  <si>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</si>
  <si>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</si>
  <si>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</si>
  <si>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</si>
  <si>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</si>
  <si>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</si>
  <si>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</si>
  <si>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</si>
  <si>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</si>
  <si>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</si>
  <si>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</si>
  <si>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</si>
  <si>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</si>
  <si>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</si>
  <si>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</si>
  <si>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</si>
  <si>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</si>
  <si>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</si>
  <si>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</si>
  <si>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</si>
  <si>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</si>
  <si>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</si>
  <si>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</si>
  <si>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</si>
  <si>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</si>
  <si>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</si>
  <si>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</si>
  <si>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</si>
  <si>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</si>
  <si>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</si>
  <si>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</si>
  <si>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</si>
  <si>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</si>
  <si>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</si>
  <si>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</si>
  <si>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</si>
  <si>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</si>
  <si>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</si>
  <si>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</si>
  <si>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</si>
  <si>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</si>
  <si>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</si>
  <si>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</si>
  <si>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</si>
  <si>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</si>
  <si>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</si>
  <si>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</si>
  <si>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</si>
  <si>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</si>
  <si>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</si>
  <si>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</si>
  <si>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</si>
  <si>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</si>
  <si>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</si>
  <si>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</si>
  <si>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</si>
  <si>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</si>
  <si>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</si>
  <si>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</si>
  <si>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</si>
  <si>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</si>
  <si>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</si>
  <si>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</si>
  <si>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</si>
  <si>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</si>
  <si>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</si>
  <si>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</si>
  <si>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</si>
  <si>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</si>
  <si>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</si>
  <si>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</si>
  <si>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</si>
  <si>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</si>
  <si>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</si>
  <si>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</si>
  <si>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</si>
  <si>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</si>
  <si>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</si>
  <si>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</si>
  <si>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</si>
  <si>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</si>
  <si>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</si>
  <si>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</si>
  <si>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</si>
  <si>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</si>
  <si>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</si>
  <si>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</si>
  <si>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</si>
  <si>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</si>
  <si>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</si>
  <si>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</si>
  <si>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</si>
  <si>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</si>
  <si>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</si>
  <si>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</si>
  <si>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</si>
  <si>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</si>
  <si>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</si>
  <si>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</si>
  <si>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</si>
  <si>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</si>
  <si>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</si>
  <si>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</si>
  <si>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</si>
  <si>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</si>
  <si>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</si>
  <si>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</si>
  <si>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</si>
  <si>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</si>
  <si>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</si>
  <si>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</si>
  <si>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</si>
  <si>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</si>
  <si>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</si>
  <si>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</si>
  <si>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</si>
  <si>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</si>
  <si>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</si>
  <si>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</si>
  <si>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</si>
  <si>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</si>
  <si>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</si>
  <si>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</si>
  <si>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</si>
  <si>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</si>
  <si>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</si>
  <si>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</si>
  <si>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</si>
  <si>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</si>
  <si>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</si>
  <si>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</si>
  <si>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</si>
  <si>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</si>
  <si>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</si>
  <si>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</si>
  <si>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</si>
  <si>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</si>
  <si>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</si>
  <si>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</si>
  <si>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</si>
  <si>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</si>
  <si>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</si>
  <si>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</si>
  <si>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</si>
  <si>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</si>
  <si>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</si>
  <si>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</si>
  <si>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</si>
  <si>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</si>
  <si>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</si>
  <si>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</si>
  <si>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</si>
  <si>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</si>
  <si>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</si>
  <si>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</si>
  <si>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</si>
  <si>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</si>
  <si>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</si>
  <si>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</si>
  <si>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</si>
  <si>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</si>
  <si>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</si>
  <si>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</si>
  <si>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</si>
  <si>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</si>
  <si>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</si>
  <si>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</si>
  <si>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</si>
  <si>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</si>
  <si>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</si>
  <si>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</si>
  <si>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</si>
  <si>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</si>
  <si>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</si>
  <si>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</si>
  <si>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</si>
  <si>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</si>
  <si>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</si>
  <si>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</si>
  <si>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</si>
  <si>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</si>
  <si>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</si>
  <si>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</si>
  <si>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</si>
  <si>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</si>
  <si>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</si>
  <si>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</si>
  <si>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</si>
  <si>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</si>
  <si>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</si>
  <si>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</si>
  <si>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</si>
  <si>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</si>
  <si>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</si>
  <si>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</si>
  <si>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</si>
  <si>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</si>
  <si>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</si>
  <si>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</si>
  <si>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</si>
  <si>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</si>
  <si>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</si>
  <si>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</si>
  <si>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</si>
  <si>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</si>
  <si>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</si>
  <si>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</si>
  <si>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</si>
  <si>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</si>
  <si>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</si>
  <si>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</si>
  <si>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</si>
  <si>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</si>
  <si>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</si>
  <si>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</si>
  <si>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</si>
  <si>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</si>
  <si>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</si>
  <si>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</si>
  <si>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</si>
  <si>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</si>
  <si>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</si>
  <si>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</si>
  <si>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</si>
  <si>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</si>
  <si>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</si>
  <si>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</si>
  <si>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</si>
  <si>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</si>
  <si>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</si>
  <si>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</si>
  <si>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</si>
  <si>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</si>
  <si>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</si>
  <si>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</si>
  <si>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</si>
  <si>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</si>
  <si>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</si>
  <si>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</si>
  <si>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</si>
  <si>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</si>
  <si>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</si>
  <si>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</si>
  <si>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</si>
  <si>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</si>
  <si>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</si>
  <si>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</si>
  <si>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</si>
  <si>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</si>
  <si>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</si>
  <si>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</si>
  <si>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</si>
  <si>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</si>
  <si>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</si>
  <si>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</si>
  <si>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</si>
  <si>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</si>
  <si>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</si>
  <si>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</si>
  <si>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</si>
  <si>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</si>
  <si>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</si>
  <si>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</si>
  <si>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</si>
  <si>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</si>
  <si>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</si>
  <si>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</si>
  <si>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</si>
  <si>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</si>
  <si>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</si>
  <si>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</si>
  <si>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</si>
  <si>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</si>
  <si>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</si>
  <si>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</si>
  <si>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</si>
  <si>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</si>
  <si>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</si>
  <si>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</si>
  <si>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</si>
  <si>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</si>
  <si>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</si>
  <si>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</si>
  <si>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</si>
  <si>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</si>
  <si>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</si>
  <si>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</si>
  <si>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</si>
  <si>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</si>
  <si>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</si>
  <si>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</si>
  <si>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</si>
  <si>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</si>
  <si>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</si>
  <si>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</si>
  <si>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</si>
  <si>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</si>
  <si>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</si>
  <si>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</si>
  <si>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</si>
  <si>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</si>
  <si>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</si>
  <si>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</si>
  <si>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</si>
  <si>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</si>
  <si>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</si>
  <si>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</si>
  <si>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</si>
  <si>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</si>
  <si>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</si>
  <si>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</si>
  <si>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</si>
  <si>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</si>
  <si>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</si>
  <si>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</si>
  <si>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</si>
  <si>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</si>
  <si>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</si>
  <si>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</si>
  <si>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</si>
  <si>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</si>
  <si>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</si>
  <si>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</si>
  <si>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</si>
  <si>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</si>
  <si>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</si>
  <si>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</si>
  <si>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</si>
  <si>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</si>
  <si>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</si>
  <si>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</si>
  <si>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</si>
  <si>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</si>
  <si>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</si>
  <si>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</si>
  <si>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</si>
  <si>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</si>
  <si>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</si>
  <si>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</si>
  <si>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</si>
  <si>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</si>
  <si>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</si>
  <si>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</si>
  <si>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</si>
  <si>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</si>
  <si>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</si>
  <si>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</si>
  <si>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</si>
  <si>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</si>
  <si>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</si>
  <si>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</si>
  <si>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</si>
  <si>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</si>
  <si>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</si>
  <si>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</si>
  <si>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</si>
  <si>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</si>
  <si>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</si>
  <si>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</si>
  <si>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</si>
  <si>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</si>
  <si>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</si>
  <si>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</si>
  <si>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</si>
  <si>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</si>
  <si>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</si>
  <si>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</si>
  <si>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</si>
  <si>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</si>
  <si>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</si>
  <si>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</si>
  <si>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</si>
  <si>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</si>
  <si>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</si>
  <si>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</si>
  <si>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</si>
  <si>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</si>
  <si>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</si>
  <si>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</si>
  <si>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</si>
  <si>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</si>
  <si>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</si>
  <si>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</si>
  <si>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</si>
  <si>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</si>
  <si>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</si>
  <si>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</si>
  <si>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</si>
  <si>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</si>
  <si>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</si>
  <si>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</si>
  <si>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</si>
  <si>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</si>
  <si>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</si>
  <si>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</si>
  <si>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</si>
  <si>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</si>
  <si>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</si>
  <si>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</si>
  <si>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</si>
  <si>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</si>
  <si>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</si>
  <si>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</si>
  <si>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</si>
  <si>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</si>
  <si>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</si>
  <si>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</si>
  <si>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</si>
  <si>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</si>
  <si>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</si>
  <si>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</si>
  <si>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</si>
  <si>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</si>
  <si>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</si>
  <si>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</si>
  <si>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</si>
  <si>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</si>
  <si>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</si>
  <si>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</si>
  <si>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</si>
  <si>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</si>
  <si>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</si>
  <si>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</si>
  <si>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</si>
  <si>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</si>
  <si>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</si>
  <si>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</si>
  <si>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</si>
  <si>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</si>
  <si>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</si>
  <si>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</si>
  <si>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</si>
  <si>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</si>
  <si>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</si>
  <si>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</si>
  <si>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</si>
  <si>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</si>
  <si>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</si>
  <si>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</si>
  <si>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</si>
  <si>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</si>
  <si>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</si>
  <si>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</si>
  <si>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</si>
  <si>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</si>
  <si>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</si>
  <si>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</si>
  <si>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</si>
  <si>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</si>
  <si>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</si>
  <si>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</si>
  <si>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</si>
  <si>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</si>
  <si>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</si>
  <si>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</si>
  <si>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</si>
  <si>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</si>
  <si>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</si>
  <si>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</si>
  <si>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</si>
  <si>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</si>
  <si>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</si>
  <si>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</si>
  <si>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</si>
  <si>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</si>
  <si>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</si>
  <si>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</si>
  <si>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</si>
  <si>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</si>
  <si>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</si>
  <si>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</si>
  <si>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</si>
  <si>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</si>
  <si>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</si>
  <si>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</si>
  <si>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</si>
  <si>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</si>
  <si>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</si>
  <si>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</si>
  <si>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</si>
  <si>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</si>
  <si>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</si>
  <si>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</si>
  <si>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</si>
  <si>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</si>
  <si>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</si>
  <si>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</si>
  <si>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</si>
  <si>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</si>
  <si>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</si>
  <si>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</si>
  <si>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</si>
  <si>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</si>
  <si>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</si>
  <si>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</si>
  <si>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</si>
  <si>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</si>
  <si>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</si>
  <si>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</si>
  <si>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</si>
  <si>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</si>
  <si>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</si>
  <si>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</si>
  <si>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</si>
  <si>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</si>
  <si>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</si>
  <si>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</si>
  <si>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</si>
  <si>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</si>
  <si>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</si>
  <si>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</si>
  <si>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</si>
  <si>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</si>
  <si>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</si>
  <si>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</si>
  <si>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</si>
  <si>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</si>
  <si>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</si>
  <si>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</si>
  <si>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</si>
  <si>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</si>
  <si>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</si>
  <si>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</si>
  <si>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</si>
  <si>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</si>
  <si>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</si>
  <si>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</si>
  <si>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</si>
  <si>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</si>
  <si>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</si>
  <si>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</si>
  <si>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</si>
  <si>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</si>
  <si>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</si>
  <si>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</si>
  <si>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</si>
  <si>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</si>
  <si>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</si>
  <si>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</si>
  <si>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</si>
  <si>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</si>
  <si>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</si>
  <si>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</si>
  <si>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</si>
  <si>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</si>
  <si>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</si>
  <si>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</si>
  <si>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</si>
  <si>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</si>
  <si>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</si>
  <si>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</si>
  <si>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</si>
  <si>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</si>
  <si>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</si>
  <si>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</si>
  <si>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</si>
  <si>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</si>
  <si>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</si>
  <si>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</si>
  <si>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</si>
  <si>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</si>
  <si>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</si>
  <si>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</si>
  <si>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</si>
  <si>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</si>
  <si>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</si>
  <si>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</si>
  <si>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</si>
  <si>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</si>
  <si>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</si>
  <si>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</si>
  <si>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</si>
  <si>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</si>
  <si>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</si>
  <si>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</si>
  <si>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</si>
  <si>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</si>
  <si>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</si>
  <si>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</si>
  <si>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</si>
  <si>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</si>
  <si>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</si>
  <si>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</si>
  <si>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</si>
  <si>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</si>
  <si>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</si>
  <si>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</si>
  <si>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</si>
  <si>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</si>
  <si>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</si>
  <si>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</si>
  <si>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</si>
  <si>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</si>
  <si>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</si>
  <si>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</si>
  <si>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</si>
  <si>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</si>
  <si>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</si>
  <si>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</si>
  <si>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</si>
  <si>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</si>
  <si>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</si>
  <si>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</si>
  <si>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</si>
  <si>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</si>
  <si>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</si>
  <si>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</si>
  <si>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</si>
  <si>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</si>
  <si>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</si>
  <si>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</si>
  <si>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</si>
  <si>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</si>
  <si>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</si>
  <si>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</si>
  <si>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</si>
  <si>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</si>
  <si>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</si>
  <si>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</si>
  <si>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</si>
  <si>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</si>
  <si>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</si>
  <si>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</si>
  <si>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</si>
  <si>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</si>
  <si>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</si>
  <si>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</si>
  <si>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</si>
  <si>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</si>
  <si>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</si>
  <si>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</si>
  <si>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</si>
  <si>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</si>
  <si>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</si>
  <si>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</si>
  <si>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</si>
  <si>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</si>
  <si>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</si>
  <si>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</si>
  <si>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</si>
  <si>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</si>
  <si>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</si>
  <si>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</si>
  <si>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</si>
  <si>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</si>
  <si>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</si>
  <si>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</si>
  <si>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</si>
  <si>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</si>
  <si>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</si>
  <si>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</si>
  <si>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</si>
  <si>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</si>
  <si>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</si>
  <si>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</si>
  <si>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</si>
  <si>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</si>
  <si>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</si>
  <si>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</si>
  <si>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</si>
  <si>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</si>
  <si>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</si>
  <si>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</si>
  <si>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</si>
  <si>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</si>
  <si>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</si>
  <si>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</si>
  <si>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</si>
  <si>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</si>
  <si>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</si>
  <si>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</si>
  <si>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</si>
  <si>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</si>
  <si>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</si>
  <si>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</si>
  <si>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</si>
  <si>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</si>
  <si>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</si>
  <si>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</si>
  <si>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</si>
  <si>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</si>
  <si>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</si>
  <si>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</si>
  <si>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</si>
  <si>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</si>
  <si>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</si>
  <si>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</si>
  <si>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</si>
  <si>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</si>
  <si>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</si>
  <si>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</si>
  <si>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</si>
  <si>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</si>
  <si>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</si>
  <si>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</si>
  <si>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</si>
  <si>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</si>
  <si>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</si>
  <si>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</si>
  <si>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</si>
  <si>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</si>
  <si>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</si>
  <si>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</si>
  <si>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</si>
  <si>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</si>
  <si>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</si>
  <si>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</si>
  <si>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</si>
  <si>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</si>
  <si>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</si>
  <si>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</si>
  <si>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</si>
  <si>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</si>
  <si>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</si>
  <si>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</si>
  <si>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</si>
  <si>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</si>
  <si>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</si>
  <si>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</si>
  <si>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</si>
  <si>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</si>
  <si>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</si>
  <si>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</si>
  <si>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</si>
  <si>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</si>
  <si>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</si>
  <si>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</si>
  <si>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</si>
  <si>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</si>
  <si>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</si>
  <si>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</si>
  <si>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</si>
  <si>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</si>
  <si>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</si>
  <si>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</si>
  <si>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</si>
  <si>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</si>
  <si>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</si>
  <si>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</si>
  <si>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</si>
  <si>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</si>
  <si>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</si>
  <si>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</si>
  <si>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</si>
  <si>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</si>
  <si>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</si>
  <si>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</si>
  <si>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</si>
  <si>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</si>
  <si>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</si>
  <si>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</si>
  <si>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</si>
  <si>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</si>
  <si>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</si>
  <si>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</si>
  <si>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</si>
  <si>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</si>
  <si>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</si>
  <si>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</si>
  <si>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</si>
  <si>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</si>
  <si>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</si>
  <si>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</si>
  <si>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</si>
  <si>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</si>
  <si>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</si>
  <si>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</si>
  <si>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</si>
  <si>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</si>
  <si>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</si>
  <si>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</si>
  <si>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</si>
  <si>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</si>
  <si>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</si>
  <si>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</si>
  <si>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</si>
  <si>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</si>
  <si>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</si>
  <si>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</si>
  <si>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</si>
  <si>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</si>
  <si>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</si>
  <si>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</si>
  <si>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</si>
  <si>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</si>
  <si>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</si>
  <si>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</si>
  <si>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</si>
  <si>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</si>
  <si>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</si>
  <si>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</si>
  <si>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</si>
  <si>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</si>
  <si>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</si>
  <si>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</si>
  <si>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</si>
  <si>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</si>
  <si>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</si>
  <si>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</si>
  <si>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</si>
  <si>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</si>
  <si>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</si>
  <si>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</si>
  <si>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</si>
  <si>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</si>
  <si>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</si>
  <si>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</si>
  <si>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</si>
  <si>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</si>
  <si>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</si>
  <si>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</si>
  <si>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</si>
  <si>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</si>
  <si>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</si>
  <si>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</si>
  <si>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</si>
  <si>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</si>
  <si>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</si>
  <si>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</si>
  <si>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</si>
  <si>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</si>
  <si>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</si>
  <si>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</si>
  <si>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</si>
  <si>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</si>
  <si>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</si>
  <si>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</si>
  <si>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</si>
  <si>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</si>
  <si>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</si>
  <si>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</si>
  <si>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</si>
  <si>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</si>
  <si>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</si>
  <si>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</si>
  <si>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</si>
  <si>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</si>
  <si>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</si>
  <si>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</si>
  <si>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</si>
  <si>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</si>
  <si>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</si>
  <si>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</si>
  <si>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</si>
  <si>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</si>
  <si>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</si>
  <si>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</si>
  <si>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</si>
  <si>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</si>
  <si>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</si>
  <si>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</si>
  <si>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</si>
  <si>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</si>
  <si>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</si>
  <si>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</si>
  <si>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</si>
  <si>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</si>
  <si>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</si>
  <si>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</si>
  <si>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</si>
  <si>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</si>
  <si>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</si>
  <si>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</si>
  <si>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</si>
  <si>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</si>
  <si>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</si>
  <si>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</si>
  <si>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</si>
  <si>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</si>
  <si>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</si>
  <si>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</si>
  <si>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</si>
  <si>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</si>
  <si>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</si>
  <si>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</si>
  <si>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</si>
  <si>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</si>
  <si>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</si>
  <si>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</si>
  <si>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</si>
  <si>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</si>
  <si>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</si>
  <si>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</si>
  <si>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</si>
  <si>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</si>
  <si>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</si>
  <si>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</si>
  <si>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</si>
  <si>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</si>
  <si>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</si>
  <si>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</si>
  <si>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</si>
  <si>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</si>
  <si>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</si>
  <si>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</si>
  <si>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</si>
  <si>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</si>
  <si>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</si>
  <si>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</si>
  <si>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</si>
  <si>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</si>
  <si>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</si>
  <si>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</si>
  <si>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</si>
  <si>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</si>
  <si>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</si>
  <si>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</si>
  <si>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</si>
  <si>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</si>
  <si>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</si>
  <si>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</si>
  <si>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</si>
  <si>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</si>
  <si>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</si>
  <si>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</si>
  <si>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</si>
  <si>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</si>
  <si>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</si>
  <si>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</si>
  <si>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</si>
  <si>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</si>
  <si>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</si>
  <si>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</si>
  <si>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</si>
  <si>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</si>
  <si>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</si>
  <si>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</si>
  <si>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</si>
  <si>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</si>
  <si>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</si>
  <si>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</si>
  <si>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</si>
  <si>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</si>
  <si>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</si>
  <si>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</si>
  <si>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</si>
  <si>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</si>
  <si>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</si>
  <si>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</si>
  <si>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</si>
  <si>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</si>
  <si>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</si>
  <si>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</si>
  <si>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</si>
  <si>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</si>
  <si>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</si>
  <si>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</si>
  <si>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</si>
  <si>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</si>
  <si>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</si>
  <si>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</si>
  <si>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</si>
  <si>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</si>
  <si>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</si>
  <si>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</si>
  <si>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</si>
  <si>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</si>
  <si>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</si>
  <si>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</si>
  <si>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</si>
  <si>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</si>
  <si>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</si>
  <si>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</si>
  <si>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</si>
  <si>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</si>
  <si>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</si>
  <si>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</si>
  <si>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</si>
  <si>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</si>
  <si>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</si>
  <si>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</si>
  <si>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</si>
  <si>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</si>
  <si>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</si>
  <si>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</si>
  <si>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</si>
  <si>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</si>
  <si>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</si>
  <si>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</si>
  <si>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</si>
  <si>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</si>
  <si>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</si>
  <si>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</si>
  <si>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</si>
  <si>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</si>
  <si>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</si>
  <si>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</si>
  <si>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</si>
  <si>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</si>
  <si>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</si>
  <si>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</si>
  <si>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</si>
  <si>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</si>
  <si>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</si>
  <si>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</si>
  <si>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</si>
  <si>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</si>
  <si>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</si>
  <si>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</si>
  <si>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</si>
  <si>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</si>
  <si>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</si>
  <si>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</si>
  <si>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</si>
  <si>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</si>
  <si>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</si>
  <si>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</si>
  <si>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</si>
  <si>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</si>
  <si>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</si>
  <si>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</si>
  <si>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</si>
  <si>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</si>
  <si>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</si>
  <si>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</si>
  <si>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</si>
  <si>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</si>
  <si>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</si>
  <si>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</si>
  <si>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</si>
  <si>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</si>
  <si>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</si>
  <si>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</si>
  <si>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</si>
  <si>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</si>
  <si>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</si>
  <si>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</si>
  <si>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</si>
  <si>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</si>
  <si>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</si>
  <si>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</si>
  <si>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</si>
  <si>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</si>
  <si>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</si>
  <si>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</si>
  <si>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</si>
  <si>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</si>
  <si>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</si>
  <si>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</si>
  <si>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</si>
  <si>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</si>
  <si>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</si>
  <si>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</si>
  <si>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</si>
  <si>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</si>
  <si>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</si>
  <si>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</si>
  <si>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</si>
  <si>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</si>
  <si>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</si>
  <si>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</si>
  <si>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</si>
  <si>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</si>
  <si>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</si>
  <si>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</si>
  <si>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</si>
  <si>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</si>
  <si>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</si>
  <si>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</si>
  <si>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</si>
  <si>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</si>
  <si>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</si>
  <si>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</si>
  <si>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</si>
  <si>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</si>
  <si>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</si>
  <si>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</si>
  <si>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</si>
  <si>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</si>
  <si>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</si>
  <si>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</si>
  <si>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</si>
  <si>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</si>
  <si>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</si>
  <si>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</si>
  <si>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</si>
  <si>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</si>
  <si>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</si>
  <si>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</si>
  <si>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</si>
  <si>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</si>
  <si>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</si>
  <si>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</si>
  <si>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</si>
  <si>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</si>
  <si>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</si>
  <si>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</si>
  <si>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</si>
  <si>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</si>
  <si>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</si>
  <si>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</si>
  <si>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</si>
  <si>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</si>
  <si>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</si>
  <si>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</si>
  <si>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</si>
  <si>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</si>
  <si>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</si>
  <si>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</si>
  <si>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</si>
  <si>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</si>
  <si>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</si>
  <si>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</si>
  <si>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</si>
  <si>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</si>
  <si>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</si>
  <si>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</si>
  <si>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</si>
  <si>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</si>
  <si>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</si>
  <si>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</si>
  <si>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</si>
  <si>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</si>
  <si>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</si>
  <si>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</si>
  <si>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</si>
  <si>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</si>
  <si>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</si>
  <si>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</si>
  <si>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</si>
  <si>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</si>
  <si>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</si>
  <si>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</si>
  <si>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</si>
  <si>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</si>
  <si>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</si>
  <si>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</si>
  <si>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</si>
  <si>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</si>
  <si>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</si>
  <si>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</si>
  <si>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</si>
  <si>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</si>
  <si>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</si>
  <si>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</si>
  <si>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</si>
  <si>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</si>
  <si>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</si>
  <si>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</si>
  <si>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</si>
  <si>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</si>
  <si>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</si>
  <si>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</si>
  <si>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</si>
  <si>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</si>
  <si>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</si>
  <si>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</si>
  <si>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</si>
  <si>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</si>
  <si>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</si>
  <si>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</si>
  <si>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</si>
  <si>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</si>
  <si>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</si>
  <si>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</si>
  <si>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</si>
  <si>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</si>
  <si>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</si>
  <si>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</si>
  <si>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</si>
  <si>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</si>
  <si>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</si>
  <si>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</si>
  <si>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</si>
  <si>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</si>
  <si>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</si>
  <si>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</si>
  <si>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</si>
  <si>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</si>
  <si>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</si>
  <si>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</si>
  <si>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</si>
  <si>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</si>
  <si>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</si>
  <si>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</si>
  <si>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</si>
  <si>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</si>
  <si>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</si>
  <si>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</si>
  <si>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</si>
  <si>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</si>
  <si>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</si>
  <si>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</si>
  <si>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</si>
  <si>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</si>
  <si>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</si>
  <si>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</si>
  <si>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</si>
  <si>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</si>
  <si>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</si>
  <si>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</si>
  <si>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</si>
  <si>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</si>
  <si>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</si>
  <si>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</si>
  <si>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</si>
  <si>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</si>
  <si>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</si>
  <si>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</si>
  <si>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</si>
  <si>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</si>
  <si>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</si>
  <si>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</si>
  <si>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</si>
  <si>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</si>
  <si>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</si>
  <si>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</si>
  <si>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</si>
  <si>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</si>
  <si>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</si>
  <si>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</si>
  <si>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</si>
  <si>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</si>
  <si>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</si>
  <si>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</si>
  <si>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</si>
  <si>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</si>
  <si>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</si>
  <si>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</si>
  <si>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</si>
  <si>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</si>
  <si>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</si>
  <si>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</si>
  <si>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</si>
  <si>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</si>
  <si>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</si>
  <si>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</si>
  <si>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</si>
  <si>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</si>
  <si>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</si>
  <si>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</si>
  <si>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</si>
  <si>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</si>
  <si>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</si>
  <si>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</si>
  <si>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</si>
  <si>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</si>
  <si>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</si>
  <si>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</si>
  <si>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</si>
  <si>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</si>
  <si>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</si>
  <si>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</si>
  <si>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</si>
  <si>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</si>
  <si>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</si>
  <si>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</si>
  <si>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</si>
  <si>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</si>
  <si>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</si>
  <si>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</si>
  <si>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</si>
  <si>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</si>
  <si>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</si>
  <si>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</si>
  <si>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</si>
  <si>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</si>
  <si>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</si>
  <si>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</si>
  <si>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</si>
  <si>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</si>
  <si>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</si>
  <si>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</si>
  <si>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</si>
  <si>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</si>
  <si>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</si>
  <si>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</si>
  <si>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</si>
  <si>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</si>
  <si>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</si>
  <si>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</si>
  <si>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</si>
  <si>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</si>
  <si>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</si>
  <si>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</si>
  <si>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</si>
  <si>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</si>
  <si>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</si>
  <si>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</si>
  <si>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</si>
  <si>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</si>
  <si>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</si>
  <si>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</si>
  <si>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</si>
  <si>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</si>
  <si>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</si>
  <si>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</si>
  <si>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</si>
  <si>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</si>
  <si>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</si>
  <si>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</si>
  <si>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</si>
  <si>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</si>
  <si>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</si>
  <si>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</si>
  <si>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</si>
  <si>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</si>
  <si>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</si>
  <si>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</si>
  <si>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</si>
  <si>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</si>
  <si>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</si>
  <si>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</si>
  <si>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</si>
  <si>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</si>
  <si>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</si>
  <si>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</si>
  <si>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</si>
  <si>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</si>
  <si>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</si>
  <si>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</si>
  <si>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</si>
  <si>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</si>
  <si>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</si>
  <si>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</si>
  <si>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</si>
  <si>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</si>
  <si>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</si>
  <si>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</si>
  <si>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</si>
  <si>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</si>
  <si>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</si>
  <si>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</si>
  <si>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</si>
  <si>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</si>
  <si>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</si>
  <si>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</si>
  <si>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</si>
  <si>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</si>
  <si>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</si>
  <si>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</si>
  <si>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</si>
  <si>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</si>
  <si>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</si>
  <si>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</si>
  <si>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</si>
  <si>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</si>
  <si>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</si>
  <si>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</si>
  <si>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</si>
  <si>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</si>
  <si>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</si>
  <si>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</si>
  <si>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</si>
  <si>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</si>
  <si>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</si>
  <si>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</si>
  <si>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</si>
  <si>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</si>
  <si>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</si>
  <si>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</si>
  <si>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</si>
  <si>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</si>
  <si>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</si>
  <si>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</si>
  <si>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</si>
  <si>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</si>
  <si>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</si>
  <si>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</si>
  <si>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</si>
  <si>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</si>
  <si>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</si>
  <si>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</si>
  <si>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</si>
  <si>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</si>
  <si>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</si>
  <si>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</si>
  <si>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</si>
  <si>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</si>
  <si>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</si>
  <si>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</si>
  <si>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</si>
  <si>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</si>
  <si>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</si>
  <si>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</si>
  <si>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</si>
  <si>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</si>
  <si>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</si>
  <si>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</si>
  <si>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</si>
  <si>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</si>
  <si>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</si>
  <si>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</si>
  <si>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</si>
  <si>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</si>
  <si>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</si>
  <si>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</si>
  <si>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</si>
  <si>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</si>
  <si>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</si>
  <si>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</si>
  <si>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</si>
  <si>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</si>
  <si>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</si>
  <si>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</si>
  <si>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</si>
  <si>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</si>
  <si>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</si>
  <si>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</si>
  <si>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</si>
  <si>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</si>
  <si>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</si>
  <si>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</si>
  <si>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</si>
  <si>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</si>
  <si>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</si>
  <si>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</si>
  <si>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</si>
  <si>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</si>
  <si>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</si>
  <si>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</si>
  <si>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</si>
  <si>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</si>
  <si>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</si>
  <si>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</si>
  <si>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</si>
  <si>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</si>
  <si>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</si>
  <si>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</si>
  <si>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</si>
  <si>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</si>
  <si>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</si>
  <si>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</si>
  <si>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</si>
  <si>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</si>
  <si>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</si>
  <si>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</si>
  <si>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</si>
  <si>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</si>
  <si>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</si>
  <si>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</si>
  <si>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</si>
  <si>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</si>
  <si>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</si>
  <si>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</si>
  <si>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</si>
  <si>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</si>
  <si>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</si>
  <si>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</si>
  <si>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</si>
  <si>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</si>
  <si>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</si>
  <si>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</si>
  <si>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</si>
  <si>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</si>
  <si>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</si>
  <si>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</si>
  <si>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</si>
  <si>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</si>
  <si>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</si>
  <si>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</si>
  <si>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</si>
  <si>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</si>
  <si>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</si>
  <si>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</si>
  <si>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</si>
  <si>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</si>
  <si>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</si>
  <si>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</si>
  <si>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</si>
  <si>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</si>
  <si>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</si>
  <si>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</si>
  <si>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</si>
  <si>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</si>
  <si>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</si>
  <si>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</si>
  <si>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</si>
  <si>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</si>
  <si>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</si>
  <si>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</si>
  <si>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</si>
  <si>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</si>
  <si>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</si>
  <si>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</si>
  <si>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</si>
  <si>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</si>
  <si>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</si>
  <si>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</si>
  <si>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</si>
  <si>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</si>
  <si>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</si>
  <si>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</si>
  <si>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</si>
  <si>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</si>
  <si>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</si>
  <si>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</si>
  <si>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</si>
  <si>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</si>
  <si>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</si>
  <si>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</si>
  <si>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</si>
  <si>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</si>
  <si>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</si>
  <si>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</si>
  <si>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</si>
  <si>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</si>
  <si>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</si>
  <si>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</si>
  <si>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</si>
  <si>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</si>
  <si>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</si>
  <si>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</si>
  <si>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</si>
  <si>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</si>
  <si>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</si>
  <si>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</si>
  <si>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</si>
  <si>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</si>
  <si>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</si>
  <si>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</si>
  <si>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</si>
  <si>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</si>
  <si>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</si>
  <si>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</si>
  <si>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</si>
  <si>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</si>
  <si>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</si>
  <si>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</si>
  <si>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</si>
  <si>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</si>
  <si>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</si>
  <si>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</si>
  <si>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</si>
  <si>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</si>
  <si>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</si>
  <si>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</si>
  <si>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</si>
  <si>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</si>
  <si>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</si>
  <si>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</si>
  <si>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</si>
  <si>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</si>
  <si>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</si>
  <si>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</si>
  <si>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</si>
  <si>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</si>
  <si>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</si>
  <si>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</si>
  <si>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</si>
  <si>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</si>
  <si>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</si>
  <si>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</si>
  <si>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</si>
  <si>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</si>
  <si>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</si>
  <si>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</si>
  <si>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</si>
  <si>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</si>
  <si>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</si>
  <si>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</si>
  <si>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</si>
  <si>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</si>
  <si>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</si>
  <si>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</si>
  <si>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</si>
  <si>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</si>
  <si>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</si>
  <si>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</si>
  <si>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</si>
  <si>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</si>
  <si>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</si>
  <si>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</si>
  <si>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</si>
  <si>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</si>
  <si>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</si>
  <si>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</si>
  <si>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</si>
  <si>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</si>
  <si>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</si>
  <si>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</si>
  <si>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</si>
  <si>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</si>
  <si>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</si>
  <si>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</si>
  <si>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</si>
  <si>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</si>
  <si>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</si>
  <si>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</si>
  <si>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</si>
  <si>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</si>
  <si>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</si>
  <si>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</si>
  <si>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</si>
  <si>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</si>
  <si>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</si>
  <si>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</si>
  <si>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</si>
  <si>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</si>
  <si>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</si>
  <si>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</si>
  <si>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</si>
  <si>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</si>
  <si>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</si>
  <si>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</si>
  <si>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</si>
  <si>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</si>
  <si>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</si>
  <si>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</si>
  <si>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</si>
  <si>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</si>
  <si>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</si>
  <si>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</si>
  <si>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</si>
  <si>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</si>
  <si>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</si>
  <si>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</si>
  <si>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</si>
  <si>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</si>
  <si>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</si>
  <si>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</si>
  <si>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</si>
  <si>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</si>
  <si>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</si>
  <si>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</si>
  <si>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</si>
  <si>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</si>
  <si>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</si>
  <si>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</si>
  <si>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</si>
  <si>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</si>
  <si>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</si>
  <si>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</si>
  <si>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</si>
  <si>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</si>
  <si>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</si>
  <si>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</si>
  <si>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</si>
  <si>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</si>
  <si>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</si>
  <si>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</si>
  <si>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</si>
  <si>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</si>
  <si>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</si>
  <si>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</si>
  <si>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</si>
  <si>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</si>
  <si>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</si>
  <si>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</si>
  <si>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</si>
  <si>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</si>
  <si>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</si>
  <si>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</si>
  <si>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</si>
  <si>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</si>
  <si>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</si>
  <si>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</si>
  <si>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</si>
  <si>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</si>
  <si>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</si>
  <si>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</si>
  <si>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</si>
  <si>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</si>
  <si>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</si>
  <si>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</si>
  <si>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</si>
  <si>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</si>
  <si>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</si>
  <si>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</si>
  <si>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</si>
  <si>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</si>
  <si>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</si>
  <si>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</si>
  <si>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</si>
  <si>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</si>
  <si>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</si>
  <si>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</si>
  <si>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</si>
  <si>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</si>
  <si>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</si>
  <si>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</si>
  <si>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</si>
  <si>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</si>
  <si>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</si>
  <si>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</si>
  <si>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</si>
  <si>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</si>
  <si>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</si>
  <si>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</si>
  <si>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</si>
  <si>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</si>
  <si>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</si>
  <si>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</si>
  <si>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</si>
  <si>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</si>
  <si>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</si>
  <si>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</si>
  <si>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</si>
  <si>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</si>
  <si>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</si>
  <si>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</si>
  <si>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</si>
  <si>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</si>
  <si>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</si>
  <si>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</si>
  <si>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</si>
  <si>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</si>
  <si>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</si>
  <si>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</si>
  <si>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</si>
  <si>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</si>
  <si>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</si>
  <si>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</si>
  <si>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</si>
  <si>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</si>
  <si>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</si>
  <si>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</si>
  <si>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</si>
  <si>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</si>
  <si>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</si>
  <si>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</si>
  <si>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</si>
  <si>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</si>
  <si>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</si>
  <si>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</si>
  <si>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</si>
  <si>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</si>
  <si>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</si>
  <si>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</si>
  <si>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</si>
  <si>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</si>
  <si>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</si>
  <si>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</si>
  <si>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</si>
  <si>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</si>
  <si>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</si>
  <si>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</si>
  <si>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</si>
  <si>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</si>
  <si>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</si>
  <si>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</si>
  <si>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</si>
  <si>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</si>
  <si>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</si>
  <si>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</si>
  <si>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</si>
  <si>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</si>
  <si>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</si>
  <si>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</si>
  <si>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</si>
  <si>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</si>
  <si>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</si>
  <si>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</si>
  <si>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</si>
  <si>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</si>
  <si>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</si>
  <si>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</si>
  <si>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</si>
  <si>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</si>
  <si>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</si>
  <si>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</si>
  <si>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</si>
  <si>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</si>
  <si>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</si>
  <si>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</si>
  <si>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</si>
  <si>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</si>
  <si>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</si>
  <si>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</si>
  <si>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</si>
  <si>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</si>
  <si>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</si>
  <si>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</si>
  <si>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</si>
  <si>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</si>
  <si>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</si>
  <si>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</si>
  <si>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</si>
  <si>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</si>
  <si>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</si>
  <si>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</si>
  <si>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</si>
  <si>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</si>
  <si>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</si>
  <si>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</si>
  <si>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</si>
  <si>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</si>
  <si>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</si>
  <si>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</si>
  <si>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</si>
  <si>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</si>
  <si>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</si>
  <si>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</si>
  <si>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</si>
  <si>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</si>
  <si>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</si>
  <si>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</si>
  <si>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</si>
  <si>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</si>
  <si>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</si>
  <si>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</si>
  <si>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</si>
  <si>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</si>
  <si>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</si>
  <si>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</si>
  <si>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</si>
  <si>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</si>
  <si>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</si>
  <si>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</si>
  <si>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</si>
  <si>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</si>
  <si>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</si>
  <si>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</si>
  <si>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</si>
  <si>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</si>
  <si>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</si>
  <si>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</si>
  <si>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</si>
  <si>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</si>
  <si>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</si>
  <si>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</si>
  <si>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</si>
  <si>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</si>
  <si>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</si>
  <si>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</si>
  <si>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</si>
  <si>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</si>
  <si>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</si>
  <si>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</si>
  <si>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</si>
  <si>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</si>
  <si>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</si>
  <si>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</si>
  <si>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</si>
  <si>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</si>
  <si>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</si>
  <si>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</si>
  <si>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</si>
  <si>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</si>
  <si>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</si>
  <si>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</si>
  <si>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</si>
  <si>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</si>
  <si>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</si>
  <si>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</si>
  <si>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</si>
  <si>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</si>
  <si>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</si>
  <si>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</si>
  <si>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</si>
  <si>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</si>
  <si>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</si>
  <si>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</si>
  <si>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</si>
  <si>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</si>
  <si>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</si>
  <si>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</si>
  <si>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</si>
  <si>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</si>
  <si>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</si>
  <si>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</si>
  <si>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</si>
  <si>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</si>
  <si>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</si>
  <si>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</si>
  <si>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</si>
  <si>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</si>
  <si>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</si>
  <si>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</si>
  <si>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</si>
  <si>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</si>
  <si>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</si>
  <si>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</si>
  <si>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</si>
  <si>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</si>
  <si>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</si>
  <si>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</si>
  <si>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</si>
  <si>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</si>
  <si>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</si>
  <si>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</si>
  <si>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</si>
  <si>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</si>
  <si>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</si>
  <si>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</si>
  <si>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</si>
  <si>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</si>
  <si>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</si>
  <si>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</si>
  <si>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</si>
  <si>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</si>
  <si>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</si>
  <si>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</si>
  <si>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</si>
  <si>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</si>
  <si>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</si>
  <si>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</si>
  <si>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</si>
  <si>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</si>
  <si>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</si>
  <si>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</si>
  <si>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</si>
  <si>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</si>
  <si>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</si>
  <si>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</si>
  <si>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</si>
  <si>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</si>
  <si>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</si>
  <si>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</si>
  <si>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</si>
  <si>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</si>
  <si>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</si>
  <si>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</si>
  <si>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</si>
  <si>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</si>
  <si>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</si>
  <si>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</si>
  <si>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</si>
  <si>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</si>
  <si>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</si>
  <si>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</si>
  <si>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</si>
  <si>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</si>
  <si>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</si>
  <si>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</si>
  <si>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</si>
  <si>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</si>
  <si>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</si>
  <si>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</si>
  <si>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</si>
  <si>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</si>
  <si>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</si>
  <si>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</si>
  <si>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</si>
  <si>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</si>
  <si>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</si>
  <si>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</si>
  <si>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</si>
  <si>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</si>
  <si>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</si>
  <si>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</si>
  <si>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</si>
  <si>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</si>
  <si>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</si>
  <si>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</si>
  <si>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</si>
  <si>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</si>
  <si>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</si>
  <si>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</si>
  <si>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</si>
  <si>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</si>
  <si>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</si>
  <si>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</si>
  <si>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</si>
  <si>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</si>
  <si>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</si>
  <si>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</si>
  <si>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</si>
  <si>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</si>
  <si>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</si>
  <si>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</si>
  <si>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</si>
  <si>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</si>
  <si>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</si>
  <si>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</si>
  <si>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</si>
  <si>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</si>
  <si>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</si>
  <si>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</si>
  <si>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</si>
  <si>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</si>
  <si>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</si>
  <si>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</si>
  <si>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</si>
  <si>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</si>
  <si>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</si>
  <si>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</si>
  <si>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</si>
  <si>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</si>
  <si>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</si>
  <si>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</si>
  <si>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</si>
  <si>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</si>
  <si>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</si>
  <si>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</si>
  <si>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</si>
  <si>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</si>
  <si>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</si>
  <si>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</si>
  <si>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</si>
  <si>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</si>
  <si>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</si>
  <si>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</si>
  <si>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</si>
  <si>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</si>
  <si>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</si>
  <si>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</si>
  <si>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</si>
  <si>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</si>
  <si>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</si>
  <si>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</si>
  <si>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</si>
  <si>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</si>
  <si>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</si>
  <si>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</si>
  <si>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</si>
  <si>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</si>
  <si>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</si>
  <si>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</si>
  <si>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</si>
  <si>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</si>
  <si>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</si>
  <si>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</si>
  <si>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</si>
  <si>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</si>
  <si>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</si>
  <si>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</si>
  <si>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</si>
  <si>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</si>
  <si>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</si>
  <si>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</si>
  <si>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</si>
  <si>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</si>
  <si>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</si>
  <si>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</si>
  <si>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</si>
  <si>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</si>
  <si>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</si>
  <si>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</si>
  <si>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</si>
  <si>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</si>
  <si>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</si>
  <si>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</si>
  <si>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</si>
  <si>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</si>
  <si>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</si>
  <si>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</si>
  <si>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</si>
  <si>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</si>
  <si>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</si>
  <si>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</si>
  <si>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</si>
  <si>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</si>
  <si>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</si>
  <si>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</si>
  <si>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</si>
  <si>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</si>
  <si>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</si>
  <si>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</si>
  <si>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</si>
  <si>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</si>
  <si>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</si>
  <si>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</si>
  <si>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</si>
  <si>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</si>
  <si>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</si>
  <si>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</si>
  <si>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</si>
  <si>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</si>
  <si>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</si>
  <si>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</si>
  <si>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</si>
  <si>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</si>
  <si>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</si>
  <si>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</si>
  <si>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</si>
  <si>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</si>
  <si>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</si>
  <si>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</si>
  <si>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</si>
  <si>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</si>
  <si>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</si>
  <si>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</si>
  <si>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</si>
  <si>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</si>
  <si>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</si>
  <si>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</si>
  <si>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</si>
  <si>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</si>
  <si>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</si>
  <si>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</si>
  <si>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</si>
  <si>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</si>
  <si>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</si>
  <si>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</si>
  <si>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</si>
  <si>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</si>
  <si>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</si>
  <si>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</si>
  <si>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</si>
  <si>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</si>
  <si>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</si>
  <si>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</si>
  <si>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</si>
  <si>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</si>
  <si>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</si>
  <si>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</si>
  <si>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</si>
  <si>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</si>
  <si>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</si>
  <si>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</si>
  <si>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</si>
  <si>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</si>
  <si>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</si>
  <si>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</si>
  <si>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</si>
  <si>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</si>
  <si>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</si>
  <si>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</si>
  <si>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</si>
  <si>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</si>
  <si>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</si>
  <si>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</si>
  <si>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</si>
  <si>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</si>
  <si>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</si>
  <si>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</si>
  <si>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</si>
  <si>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</si>
  <si>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</si>
  <si>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</si>
  <si>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</si>
  <si>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</si>
  <si>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</si>
  <si>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</si>
  <si>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</si>
  <si>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</si>
  <si>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</si>
  <si>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</si>
  <si>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</si>
  <si>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</si>
  <si>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</si>
  <si>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</si>
  <si>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</si>
  <si>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</si>
  <si>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</si>
  <si>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</si>
  <si>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</si>
  <si>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</si>
  <si>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</si>
  <si>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</si>
  <si>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</si>
  <si>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</si>
  <si>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</si>
  <si>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</si>
  <si>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</si>
  <si>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</si>
  <si>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</si>
  <si>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</si>
  <si>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</si>
  <si>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</si>
  <si>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</si>
  <si>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</si>
  <si>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</si>
  <si>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</si>
  <si>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</si>
  <si>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</si>
  <si>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</si>
  <si>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</si>
  <si>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</si>
  <si>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</si>
  <si>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</si>
  <si>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</si>
  <si>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</si>
  <si>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</si>
  <si>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</si>
  <si>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</si>
  <si>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</si>
  <si>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</si>
  <si>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</si>
  <si>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</si>
  <si>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</si>
  <si>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</si>
  <si>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</si>
  <si>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</si>
  <si>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</si>
  <si>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</si>
  <si>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</si>
  <si>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</si>
  <si>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</si>
  <si>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</si>
  <si>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</si>
  <si>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</si>
  <si>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</si>
  <si>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</si>
  <si>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</si>
  <si>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</si>
  <si>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</si>
  <si>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</si>
  <si>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</si>
  <si>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</si>
  <si>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</si>
  <si>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</si>
  <si>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</si>
  <si>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</si>
  <si>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</si>
  <si>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</si>
  <si>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</si>
  <si>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</si>
  <si>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</si>
  <si>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</si>
  <si>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</si>
  <si>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</si>
  <si>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</si>
  <si>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</si>
  <si>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</si>
  <si>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</si>
  <si>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</si>
  <si>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</si>
  <si>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</si>
  <si>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</si>
  <si>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</si>
  <si>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</si>
  <si>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</si>
  <si>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</si>
  <si>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</si>
  <si>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</si>
  <si>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</si>
  <si>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</si>
  <si>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</si>
  <si>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</si>
  <si>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</si>
  <si>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</si>
  <si>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</si>
  <si>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</si>
  <si>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</si>
  <si>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</si>
  <si>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</si>
  <si>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</si>
  <si>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</si>
  <si>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</si>
  <si>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</si>
  <si>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</si>
  <si>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</si>
  <si>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</si>
  <si>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</si>
  <si>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</si>
  <si>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</si>
  <si>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</si>
  <si>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</si>
  <si>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</si>
  <si>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</si>
  <si>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</si>
  <si>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</si>
  <si>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</si>
  <si>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</si>
  <si>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</si>
  <si>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</si>
  <si>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</si>
  <si>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</si>
  <si>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</si>
  <si>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</si>
  <si>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</si>
  <si>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</si>
  <si>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</si>
  <si>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</si>
  <si>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</si>
  <si>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</si>
  <si>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</si>
  <si>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</si>
  <si>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</si>
  <si>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</si>
  <si>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</si>
  <si>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</si>
  <si>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</si>
  <si>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</si>
  <si>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</si>
  <si>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</si>
  <si>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</si>
  <si>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</si>
  <si>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</si>
  <si>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</si>
  <si>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</si>
  <si>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</si>
  <si>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</si>
  <si>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</si>
  <si>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</si>
  <si>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</si>
  <si>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</si>
  <si>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</si>
  <si>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</si>
  <si>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</si>
  <si>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</si>
  <si>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</si>
  <si>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</si>
  <si>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</si>
  <si>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</si>
  <si>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</si>
  <si>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</si>
  <si>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</si>
  <si>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</si>
  <si>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</si>
  <si>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</si>
  <si>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</si>
  <si>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</si>
  <si>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</si>
  <si>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</si>
  <si>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</si>
  <si>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</si>
  <si>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</si>
  <si>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</si>
  <si>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</si>
  <si>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</si>
  <si>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</si>
  <si>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</si>
  <si>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</si>
  <si>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</si>
  <si>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</si>
  <si>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</si>
  <si>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</si>
  <si>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</si>
  <si>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</si>
  <si>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</si>
  <si>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</si>
  <si>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</si>
  <si>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</si>
  <si>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</si>
  <si>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</si>
  <si>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</si>
  <si>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</si>
  <si>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</si>
  <si>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</si>
  <si>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</si>
  <si>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</si>
  <si>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</si>
  <si>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</si>
  <si>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</si>
  <si>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</si>
  <si>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</si>
  <si>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</si>
  <si>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</si>
  <si>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</si>
  <si>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</si>
  <si>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</si>
  <si>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</si>
  <si>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</si>
  <si>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</si>
  <si>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</si>
  <si>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</si>
  <si>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</si>
  <si>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</si>
  <si>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</si>
  <si>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</si>
  <si>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</si>
  <si>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</si>
  <si>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</si>
  <si>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</si>
  <si>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</si>
  <si>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</si>
  <si>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</si>
  <si>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</si>
  <si>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</si>
  <si>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</si>
  <si>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</si>
  <si>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</si>
  <si>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</si>
  <si>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</si>
  <si>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</si>
  <si>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</si>
  <si>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</si>
  <si>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</si>
  <si>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</si>
  <si>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</si>
  <si>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</si>
  <si>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</si>
  <si>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</si>
  <si>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</si>
  <si>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</si>
  <si>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</si>
  <si>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</si>
  <si>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</si>
  <si>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</si>
  <si>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</si>
  <si>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</si>
  <si>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</si>
  <si>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</si>
  <si>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</si>
  <si>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</si>
  <si>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</si>
  <si>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</si>
  <si>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</si>
  <si>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</si>
  <si>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</si>
  <si>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</si>
  <si>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</si>
  <si>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</si>
  <si>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</si>
  <si>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</si>
  <si>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</si>
  <si>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</si>
  <si>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</si>
  <si>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</si>
  <si>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</si>
  <si>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</si>
  <si>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</si>
  <si>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</si>
  <si>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</si>
  <si>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</si>
  <si>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</si>
  <si>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</si>
  <si>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</si>
  <si>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</si>
  <si>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</si>
  <si>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</si>
  <si>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</si>
  <si>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</si>
  <si>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</si>
  <si>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</si>
  <si>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</si>
  <si>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</si>
  <si>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</si>
  <si>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</si>
  <si>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</si>
  <si>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</si>
  <si>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</si>
  <si>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</si>
  <si>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</si>
  <si>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</si>
  <si>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</si>
  <si>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</si>
  <si>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</si>
  <si>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</si>
  <si>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</si>
  <si>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</si>
  <si>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</si>
  <si>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</si>
  <si>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</si>
  <si>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</si>
  <si>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</si>
  <si>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</si>
  <si>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</si>
  <si>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</si>
  <si>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</si>
  <si>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</si>
  <si>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</si>
  <si>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</si>
  <si>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</si>
  <si>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</si>
  <si>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</si>
  <si>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</si>
  <si>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</si>
  <si>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</si>
  <si>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</si>
  <si>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</si>
  <si>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</si>
  <si>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</si>
  <si>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</si>
  <si>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</si>
  <si>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</si>
  <si>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</si>
  <si>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</si>
  <si>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</si>
  <si>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</si>
  <si>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</si>
  <si>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</si>
  <si>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</si>
  <si>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</si>
  <si>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</si>
  <si>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</si>
  <si>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</si>
  <si>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</si>
  <si>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</si>
  <si>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</si>
  <si>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</si>
  <si>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</si>
  <si>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</si>
  <si>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</si>
  <si>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</si>
  <si>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</si>
  <si>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</si>
  <si>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</si>
  <si>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</si>
  <si>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</si>
  <si>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</si>
  <si>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</si>
  <si>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</si>
  <si>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</si>
  <si>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</si>
  <si>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</si>
  <si>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</si>
  <si>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</si>
  <si>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</si>
  <si>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</si>
  <si>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</si>
  <si>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</si>
  <si>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</si>
  <si>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</si>
  <si>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</si>
  <si>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</si>
  <si>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</si>
  <si>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</si>
  <si>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</si>
  <si>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</si>
  <si>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</si>
  <si>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</si>
  <si>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</si>
  <si>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</si>
  <si>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</si>
  <si>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</si>
  <si>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</si>
  <si>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</si>
  <si>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</si>
  <si>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</si>
  <si>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</si>
  <si>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</si>
  <si>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</si>
  <si>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</si>
  <si>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</si>
  <si>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</si>
  <si>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</si>
  <si>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</si>
  <si>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</si>
  <si>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</si>
  <si>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</si>
  <si>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</si>
  <si>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</si>
  <si>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</si>
  <si>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</si>
  <si>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</si>
  <si>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</si>
  <si>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</si>
  <si>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</si>
  <si>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</si>
  <si>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</si>
  <si>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</si>
  <si>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</si>
  <si>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</si>
  <si>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</si>
  <si>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</si>
  <si>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</si>
  <si>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</si>
  <si>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</si>
  <si>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</si>
  <si>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</si>
  <si>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</si>
  <si>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</si>
  <si>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</si>
  <si>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</si>
  <si>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</si>
  <si>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</si>
  <si>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</si>
  <si>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</si>
  <si>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</si>
  <si>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</si>
  <si>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</si>
  <si>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</si>
  <si>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</si>
  <si>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</si>
  <si>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</si>
  <si>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</si>
  <si>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</si>
  <si>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</si>
  <si>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</si>
  <si>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</si>
  <si>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</si>
  <si>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</si>
  <si>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</si>
  <si>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</si>
  <si>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</si>
  <si>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</si>
  <si>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</si>
  <si>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</si>
  <si>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</si>
  <si>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</si>
  <si>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</si>
  <si>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</si>
  <si>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</si>
  <si>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</si>
  <si>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</si>
  <si>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</si>
  <si>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</si>
  <si>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</si>
  <si>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</si>
  <si>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</si>
  <si>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</si>
  <si>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</si>
  <si>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</si>
  <si>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</si>
  <si>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</si>
  <si>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</si>
  <si>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</si>
  <si>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</si>
  <si>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</si>
  <si>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</si>
  <si>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</si>
  <si>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</si>
  <si>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</si>
  <si>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</si>
  <si>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</si>
  <si>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</si>
  <si>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</si>
  <si>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</si>
  <si>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</si>
  <si>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</si>
  <si>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</si>
  <si>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</si>
  <si>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</si>
  <si>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</si>
  <si>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</si>
  <si>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</si>
  <si>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</si>
  <si>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</si>
  <si>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</si>
  <si>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</si>
  <si>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</si>
  <si>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</si>
  <si>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</si>
  <si>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</si>
  <si>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</si>
  <si>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</si>
  <si>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</si>
  <si>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</si>
  <si>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</si>
  <si>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</si>
  <si>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</si>
  <si>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</si>
  <si>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</si>
  <si>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</si>
  <si>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</si>
  <si>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</si>
  <si>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</si>
  <si>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</si>
  <si>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</si>
  <si>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</si>
  <si>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</si>
  <si>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</si>
  <si>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</si>
  <si>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</si>
  <si>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</si>
  <si>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</si>
  <si>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</si>
  <si>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</si>
  <si>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</si>
  <si>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</si>
  <si>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</si>
  <si>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</si>
  <si>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</si>
  <si>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</si>
  <si>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</si>
  <si>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</si>
  <si>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</si>
  <si>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</si>
  <si>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</si>
  <si>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</si>
  <si>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</si>
  <si>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</si>
  <si>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</si>
  <si>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</si>
  <si>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</si>
  <si>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</si>
  <si>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</si>
  <si>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</si>
  <si>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</si>
  <si>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</si>
  <si>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</si>
  <si>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</si>
  <si>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</si>
  <si>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</si>
  <si>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</si>
  <si>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</si>
  <si>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</si>
  <si>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</si>
  <si>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</si>
  <si>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</si>
  <si>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</si>
  <si>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</si>
  <si>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</si>
  <si>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</si>
  <si>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</si>
  <si>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</si>
  <si>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</si>
  <si>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</si>
  <si>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</si>
  <si>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</si>
  <si>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</si>
  <si>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</si>
  <si>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</si>
  <si>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</si>
  <si>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</si>
  <si>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</si>
  <si>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</si>
  <si>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</si>
  <si>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</si>
  <si>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</si>
  <si>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</si>
  <si>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</si>
  <si>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</si>
  <si>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</si>
  <si>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</si>
  <si>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</si>
  <si>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</si>
  <si>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</si>
  <si>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</si>
  <si>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</si>
  <si>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</si>
  <si>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</si>
  <si>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</si>
  <si>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</si>
  <si>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</si>
  <si>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</si>
  <si>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</si>
  <si>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</si>
  <si>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</si>
  <si>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</si>
  <si>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</si>
  <si>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</si>
  <si>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</si>
  <si>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</si>
  <si>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</si>
  <si>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</si>
  <si>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</si>
  <si>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</si>
  <si>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</si>
  <si>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</si>
  <si>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</si>
  <si>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</si>
  <si>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</si>
  <si>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</si>
  <si>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</si>
  <si>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</si>
  <si>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</si>
  <si>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</si>
  <si>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</si>
  <si>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</si>
  <si>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</si>
  <si>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</si>
  <si>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</si>
  <si>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</si>
  <si>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</si>
  <si>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</si>
  <si>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</si>
  <si>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</si>
  <si>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</si>
  <si>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</si>
  <si>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</si>
  <si>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</si>
  <si>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</si>
  <si>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</si>
  <si>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</si>
  <si>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</si>
  <si>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</si>
  <si>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</si>
  <si>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</si>
  <si>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</si>
  <si>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</si>
  <si>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</si>
  <si>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</si>
  <si>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</si>
  <si>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</si>
  <si>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</si>
  <si>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</si>
  <si>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</si>
  <si>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</si>
  <si>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</si>
  <si>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</si>
  <si>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</si>
  <si>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</si>
  <si>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</si>
  <si>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</si>
  <si>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</si>
  <si>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</si>
  <si>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</si>
  <si>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</si>
  <si>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</si>
  <si>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</si>
  <si>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</si>
  <si>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</si>
  <si>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</si>
  <si>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</si>
  <si>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</si>
  <si>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</si>
  <si>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</si>
  <si>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</si>
  <si>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</si>
  <si>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</si>
  <si>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</si>
  <si>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</si>
  <si>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</si>
  <si>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</si>
  <si>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</si>
  <si>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</si>
  <si>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</si>
  <si>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</si>
  <si>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</si>
  <si>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</si>
  <si>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</si>
  <si>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</si>
  <si>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</si>
  <si>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</si>
  <si>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</si>
  <si>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</si>
  <si>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</si>
  <si>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</si>
  <si>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</si>
  <si>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</si>
  <si>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</si>
  <si>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</si>
  <si>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</si>
  <si>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</si>
  <si>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</si>
  <si>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</si>
  <si>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</si>
  <si>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</si>
  <si>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</si>
  <si>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</si>
  <si>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</si>
  <si>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</si>
  <si>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</si>
  <si>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</si>
  <si>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</si>
  <si>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</si>
  <si>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</si>
  <si>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</si>
  <si>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</si>
  <si>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</si>
  <si>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</si>
  <si>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</si>
  <si>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</si>
  <si>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</si>
  <si>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</si>
  <si>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</si>
  <si>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</si>
  <si>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</si>
  <si>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</si>
  <si>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</si>
  <si>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</si>
  <si>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</si>
  <si>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</si>
  <si>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</si>
  <si>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</si>
  <si>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</si>
  <si>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</si>
  <si>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</si>
  <si>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</si>
  <si>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</si>
  <si>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</si>
  <si>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</si>
  <si>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</si>
  <si>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</si>
  <si>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</si>
  <si>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</si>
  <si>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</si>
  <si>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</si>
  <si>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</si>
  <si>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</si>
  <si>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</si>
  <si>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</si>
  <si>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</si>
  <si>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</si>
  <si>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</si>
  <si>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</si>
  <si>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</si>
  <si>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</si>
  <si>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</si>
  <si>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</si>
  <si>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</si>
  <si>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</si>
  <si>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</si>
  <si>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</si>
  <si>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</si>
  <si>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</si>
  <si>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</si>
  <si>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</si>
  <si>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</si>
  <si>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</si>
  <si>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</si>
  <si>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</si>
  <si>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</si>
  <si>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</si>
  <si>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</si>
  <si>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</si>
  <si>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</si>
  <si>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</si>
  <si>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</si>
  <si>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</si>
  <si>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</si>
  <si>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</si>
  <si>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</si>
  <si>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</si>
  <si>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</si>
  <si>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</si>
  <si>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</si>
  <si>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</si>
  <si>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</si>
  <si>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</si>
  <si>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</si>
  <si>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</si>
  <si>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</si>
  <si>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</si>
  <si>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</si>
  <si>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</si>
  <si>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</si>
  <si>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</si>
  <si>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</si>
  <si>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</si>
  <si>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</si>
  <si>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</si>
  <si>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</si>
  <si>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</si>
  <si>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</si>
  <si>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</si>
  <si>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</si>
  <si>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</si>
  <si>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</si>
  <si>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</si>
  <si>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</si>
  <si>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</si>
  <si>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</si>
  <si>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</si>
  <si>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</si>
  <si>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</si>
  <si>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</si>
  <si>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</si>
  <si>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</si>
  <si>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</si>
  <si>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</si>
  <si>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</si>
  <si>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</si>
  <si>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</si>
  <si>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</si>
  <si>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</si>
  <si>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</si>
  <si>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</si>
  <si>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</si>
  <si>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</si>
  <si>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</si>
  <si>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</si>
  <si>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</si>
  <si>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</si>
  <si>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</si>
  <si>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</si>
  <si>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</si>
  <si>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</si>
  <si>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</si>
  <si>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</si>
  <si>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</si>
  <si>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</si>
  <si>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</si>
  <si>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</si>
  <si>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</si>
  <si>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</si>
  <si>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</si>
  <si>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</si>
  <si>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</si>
  <si>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</si>
  <si>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</si>
  <si>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</si>
  <si>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</si>
  <si>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</si>
  <si>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</si>
  <si>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</si>
  <si>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</si>
  <si>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</si>
  <si>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</si>
  <si>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</si>
  <si>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</si>
  <si>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</si>
  <si>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</si>
  <si>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</si>
  <si>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</si>
  <si>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</si>
  <si>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</si>
  <si>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</si>
  <si>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</si>
  <si>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</si>
  <si>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</si>
  <si>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</si>
  <si>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</si>
  <si>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</si>
  <si>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</si>
  <si>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</si>
  <si>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</si>
  <si>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</si>
  <si>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</si>
  <si>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</si>
  <si>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</si>
  <si>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</si>
  <si>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</si>
  <si>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</si>
  <si>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</si>
  <si>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</si>
  <si>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</si>
  <si>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</si>
  <si>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</si>
  <si>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</si>
  <si>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</si>
  <si>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</si>
  <si>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</si>
  <si>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</si>
  <si>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</si>
  <si>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</si>
  <si>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</si>
  <si>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</si>
  <si>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</si>
  <si>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</si>
  <si>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</si>
  <si>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</si>
  <si>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</si>
  <si>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</si>
  <si>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</si>
  <si>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</si>
  <si>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</si>
  <si>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</si>
  <si>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</si>
  <si>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</si>
  <si>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</si>
  <si>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</si>
  <si>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</si>
  <si>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</si>
  <si>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</si>
  <si>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</si>
  <si>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</si>
  <si>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</si>
  <si>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</si>
  <si>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</si>
  <si>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</si>
  <si>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</si>
  <si>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</si>
  <si>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</si>
  <si>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</si>
  <si>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</si>
  <si>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</si>
  <si>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</si>
  <si>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</si>
  <si>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</si>
  <si>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</si>
  <si>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</si>
  <si>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</si>
  <si>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</si>
  <si>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</si>
  <si>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</si>
  <si>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</si>
  <si>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</si>
  <si>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</si>
  <si>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</si>
  <si>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</si>
  <si>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</si>
  <si>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</si>
  <si>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</si>
  <si>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</si>
  <si>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</si>
  <si>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</si>
  <si>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</si>
  <si>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</si>
  <si>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</si>
  <si>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</si>
  <si>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</si>
  <si>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</si>
  <si>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</si>
  <si>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</si>
  <si>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</si>
  <si>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</si>
  <si>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</si>
  <si>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</si>
  <si>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</si>
  <si>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</si>
  <si>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</si>
  <si>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</si>
  <si>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</si>
  <si>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</si>
  <si>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</si>
  <si>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</si>
  <si>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</si>
  <si>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</si>
  <si>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</si>
  <si>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</si>
  <si>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</si>
  <si>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</si>
  <si>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</si>
  <si>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</si>
  <si>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</si>
  <si>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</si>
  <si>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</si>
  <si>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</si>
  <si>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</si>
  <si>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</si>
  <si>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</si>
  <si>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</si>
  <si>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</si>
  <si>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</si>
  <si>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</si>
  <si>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</si>
  <si>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</si>
  <si>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</si>
  <si>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</si>
  <si>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</si>
  <si>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</si>
  <si>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</si>
  <si>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</si>
  <si>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</si>
  <si>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</si>
  <si>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</si>
  <si>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</si>
  <si>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</si>
  <si>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</si>
  <si>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</si>
  <si>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</si>
  <si>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</si>
  <si>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</si>
  <si>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</si>
  <si>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</si>
  <si>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</si>
  <si>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</si>
  <si>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</si>
  <si>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</si>
  <si>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</si>
  <si>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</si>
  <si>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</si>
  <si>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</si>
  <si>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</si>
  <si>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</si>
  <si>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</si>
  <si>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</si>
  <si>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</si>
  <si>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</si>
  <si>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</si>
  <si>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</si>
  <si>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</si>
  <si>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</si>
  <si>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</si>
  <si>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</si>
  <si>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</si>
  <si>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</si>
  <si>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</si>
  <si>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</si>
  <si>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</si>
  <si>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</si>
  <si>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</si>
  <si>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</si>
  <si>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</si>
  <si>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</si>
  <si>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</si>
  <si>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</si>
  <si>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</si>
  <si>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</si>
  <si>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</si>
  <si>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</si>
  <si>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</si>
  <si>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</si>
  <si>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</si>
  <si>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</si>
  <si>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</si>
  <si>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</si>
  <si>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</si>
  <si>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</si>
  <si>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</si>
  <si>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</si>
  <si>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</si>
  <si>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</si>
  <si>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</si>
  <si>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</si>
  <si>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</si>
  <si>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</si>
  <si>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</si>
  <si>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</si>
  <si>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</si>
  <si>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</si>
  <si>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</si>
  <si>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</si>
  <si>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</si>
  <si>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</si>
  <si>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</si>
  <si>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</si>
  <si>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</si>
  <si>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</si>
  <si>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</si>
  <si>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</si>
  <si>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</si>
  <si>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</si>
  <si>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</si>
  <si>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</si>
  <si>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</si>
  <si>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</si>
  <si>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</si>
  <si>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</si>
  <si>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</si>
  <si>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</si>
  <si>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</si>
  <si>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</si>
  <si>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</si>
  <si>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</si>
  <si>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</si>
  <si>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</si>
  <si>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</si>
  <si>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</si>
  <si>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</si>
  <si>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</si>
  <si>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</si>
  <si>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</si>
  <si>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</si>
  <si>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</si>
  <si>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</si>
  <si>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</si>
  <si>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</si>
  <si>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</si>
  <si>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</si>
  <si>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</si>
  <si>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</si>
  <si>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</si>
  <si>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</si>
  <si>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</si>
  <si>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</si>
  <si>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</si>
  <si>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</si>
  <si>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</si>
  <si>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</si>
  <si>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</si>
  <si>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</si>
  <si>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</si>
  <si>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</si>
  <si>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</si>
  <si>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</si>
  <si>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</si>
  <si>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</si>
  <si>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</si>
  <si>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</si>
  <si>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</si>
  <si>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</si>
  <si>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</si>
  <si>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</si>
  <si>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</si>
  <si>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</si>
  <si>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</si>
  <si>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</si>
  <si>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</si>
  <si>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</si>
  <si>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</si>
  <si>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</si>
  <si>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</si>
  <si>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</si>
  <si>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</si>
  <si>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</si>
  <si>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</si>
  <si>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</si>
  <si>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</si>
  <si>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</si>
  <si>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</si>
  <si>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</si>
  <si>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</si>
  <si>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</si>
  <si>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</si>
  <si>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</si>
  <si>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</si>
  <si>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</si>
  <si>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</si>
  <si>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</si>
  <si>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</si>
  <si>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</si>
  <si>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</si>
  <si>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</si>
  <si>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</si>
  <si>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</si>
  <si>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</si>
  <si>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</si>
  <si>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</si>
  <si>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</si>
  <si>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</si>
  <si>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</si>
  <si>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</si>
  <si>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</si>
  <si>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</si>
  <si>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</si>
  <si>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</si>
  <si>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</si>
  <si>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</si>
  <si>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</si>
  <si>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</si>
  <si>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</si>
  <si>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</si>
  <si>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</si>
  <si>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</si>
  <si>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</si>
  <si>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</si>
  <si>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</si>
  <si>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</si>
  <si>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</si>
  <si>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</si>
  <si>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</si>
  <si>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</si>
  <si>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</si>
  <si>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</si>
  <si>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</si>
  <si>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</si>
  <si>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</si>
  <si>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</si>
  <si>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</si>
  <si>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</si>
  <si>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</si>
  <si>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</si>
  <si>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</si>
  <si>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</si>
  <si>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</si>
  <si>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</si>
  <si>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</si>
  <si>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</si>
  <si>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</si>
  <si>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</si>
  <si>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</si>
  <si>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</si>
  <si>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</si>
  <si>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</si>
  <si>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</si>
  <si>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</si>
  <si>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</si>
  <si>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</si>
  <si>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</si>
  <si>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</si>
  <si>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</si>
  <si>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</si>
  <si>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</si>
  <si>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</si>
  <si>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</si>
  <si>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</si>
  <si>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</si>
  <si>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</si>
  <si>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</si>
  <si>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</si>
  <si>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</si>
  <si>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</si>
  <si>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</si>
  <si>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</si>
  <si>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</si>
  <si>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</si>
  <si>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</si>
  <si>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</si>
  <si>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</si>
  <si>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</si>
  <si>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</si>
  <si>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</si>
  <si>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</si>
  <si>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</si>
  <si>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</si>
  <si>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</si>
  <si>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</si>
  <si>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</si>
  <si>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</si>
  <si>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</si>
  <si>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</si>
  <si>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</si>
  <si>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</si>
  <si>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</si>
  <si>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</si>
  <si>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</si>
  <si>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</si>
  <si>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</si>
  <si>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</si>
  <si>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</si>
  <si>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</si>
  <si>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</si>
  <si>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</si>
  <si>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</si>
  <si>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</si>
  <si>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</si>
  <si>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</si>
  <si>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</si>
  <si>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</si>
  <si>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</si>
  <si>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</si>
  <si>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</si>
  <si>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</si>
  <si>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</si>
  <si>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</si>
  <si>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</si>
  <si>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</si>
  <si>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</si>
  <si>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</si>
  <si>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</si>
  <si>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</si>
  <si>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</si>
  <si>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</si>
  <si>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</si>
  <si>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</si>
  <si>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</si>
  <si>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</si>
  <si>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</si>
  <si>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</si>
  <si>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</si>
  <si>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</si>
  <si>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</si>
  <si>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</si>
  <si>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</si>
  <si>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</si>
  <si>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</si>
  <si>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</si>
  <si>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</si>
  <si>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</si>
  <si>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</si>
  <si>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</si>
  <si>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</si>
  <si>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</si>
  <si>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</si>
  <si>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</si>
  <si>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</si>
  <si>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</si>
  <si>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</si>
  <si>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</si>
  <si>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</si>
  <si>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</si>
  <si>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</si>
  <si>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</si>
  <si>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</si>
  <si>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</si>
  <si>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</si>
  <si>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</si>
  <si>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</si>
  <si>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</si>
  <si>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</si>
  <si>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</si>
  <si>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</si>
  <si>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</si>
  <si>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</si>
  <si>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</si>
  <si>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</si>
  <si>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</si>
  <si>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</si>
  <si>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</si>
  <si>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</si>
  <si>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</si>
  <si>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</si>
  <si>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</si>
  <si>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</si>
  <si>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</si>
  <si>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</si>
  <si>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</si>
  <si>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</si>
  <si>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</si>
  <si>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</si>
  <si>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</si>
  <si>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</si>
  <si>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</si>
  <si>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</si>
  <si>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</si>
  <si>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</si>
  <si>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</si>
  <si>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</si>
  <si>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</si>
  <si>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</si>
  <si>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</si>
  <si>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</si>
  <si>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</si>
  <si>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</si>
  <si>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</si>
  <si>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</si>
  <si>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</si>
  <si>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</si>
  <si>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</si>
  <si>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</si>
  <si>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</si>
  <si>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</si>
  <si>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</si>
  <si>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</si>
  <si>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</si>
  <si>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</si>
  <si>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</si>
  <si>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</si>
  <si>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</si>
  <si>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</si>
  <si>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</si>
  <si>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</si>
  <si>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</si>
  <si>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</si>
  <si>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</si>
  <si>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</si>
  <si>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</si>
  <si>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</si>
  <si>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</si>
  <si>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</si>
  <si>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</si>
  <si>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</si>
  <si>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</si>
  <si>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</si>
  <si>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</si>
  <si>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</si>
  <si>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</si>
  <si>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</si>
  <si>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</si>
  <si>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</si>
  <si>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</si>
  <si>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</si>
  <si>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</si>
  <si>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</si>
  <si>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</si>
  <si>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</si>
  <si>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</si>
  <si>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</si>
  <si>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</si>
  <si>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</si>
  <si>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</si>
  <si>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</si>
  <si>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</si>
  <si>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</si>
  <si>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</si>
  <si>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</si>
  <si>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</si>
  <si>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</si>
  <si>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</si>
  <si>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</si>
  <si>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</si>
  <si>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</si>
  <si>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</si>
  <si>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</si>
  <si>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</si>
  <si>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</si>
  <si>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</si>
  <si>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</si>
  <si>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</si>
  <si>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</si>
  <si>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</si>
  <si>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</si>
  <si>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</si>
  <si>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</si>
  <si>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</si>
  <si>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</si>
  <si>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</si>
  <si>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</si>
  <si>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</si>
  <si>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</si>
  <si>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</si>
  <si>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</si>
  <si>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</si>
  <si>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</si>
  <si>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</si>
  <si>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</si>
  <si>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</si>
  <si>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</si>
  <si>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</si>
  <si>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</si>
  <si>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</si>
  <si>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</si>
  <si>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</si>
  <si>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</si>
  <si>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</si>
  <si>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</si>
  <si>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</si>
  <si>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</si>
  <si>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</si>
  <si>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</si>
  <si>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</si>
  <si>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</si>
  <si>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</si>
  <si>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</si>
  <si>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</si>
  <si>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</si>
  <si>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</si>
  <si>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</si>
  <si>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</si>
  <si>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</si>
  <si>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</si>
  <si>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</si>
  <si>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</si>
  <si>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</si>
  <si>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</si>
  <si>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</si>
  <si>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</si>
  <si>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</si>
  <si>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</si>
  <si>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</si>
  <si>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</si>
  <si>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</si>
  <si>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</si>
  <si>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</si>
  <si>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</si>
  <si>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</si>
  <si>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</si>
  <si>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</si>
  <si>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</si>
  <si>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</si>
  <si>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</si>
  <si>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</si>
  <si>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</si>
  <si>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</si>
  <si>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</si>
  <si>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</si>
  <si>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</si>
  <si>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</si>
  <si>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</si>
  <si>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</si>
  <si>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</si>
  <si>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</si>
  <si>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</si>
  <si>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</si>
  <si>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</si>
  <si>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</si>
  <si>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</si>
  <si>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</si>
  <si>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</si>
  <si>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</si>
  <si>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</si>
  <si>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</si>
  <si>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</si>
  <si>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</si>
  <si>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</si>
  <si>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</si>
  <si>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</si>
  <si>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</si>
  <si>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</si>
  <si>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</si>
  <si>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</si>
  <si>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</si>
  <si>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</si>
  <si>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</si>
  <si>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</si>
  <si>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</si>
  <si>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</si>
  <si>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</si>
  <si>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</si>
  <si>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</si>
  <si>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</si>
  <si>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</si>
  <si>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</si>
  <si>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</si>
  <si>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</si>
  <si>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</si>
  <si>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</si>
  <si>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</si>
  <si>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</si>
  <si>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</si>
  <si>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</si>
  <si>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</si>
  <si>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</si>
  <si>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</si>
  <si>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</si>
  <si>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</si>
  <si>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</si>
  <si>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</si>
  <si>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</si>
  <si>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</si>
  <si>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</si>
  <si>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</si>
  <si>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</si>
  <si>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</si>
  <si>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</si>
  <si>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</si>
  <si>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</si>
  <si>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</si>
  <si>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</si>
  <si>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</si>
  <si>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</si>
  <si>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</si>
  <si>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</si>
  <si>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</si>
  <si>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</si>
  <si>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</si>
  <si>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</si>
  <si>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</si>
  <si>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</si>
  <si>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</si>
  <si>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</si>
  <si>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</si>
  <si>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</si>
  <si>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</si>
  <si>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</si>
  <si>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</si>
  <si>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</si>
  <si>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</si>
  <si>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</si>
  <si>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</si>
  <si>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</si>
  <si>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</si>
  <si>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</si>
  <si>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</si>
  <si>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</si>
  <si>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</si>
  <si>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</si>
  <si>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</si>
  <si>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</si>
  <si>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</si>
  <si>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</si>
  <si>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</si>
  <si>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</si>
  <si>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</si>
  <si>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</si>
  <si>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</si>
  <si>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</si>
  <si>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</si>
  <si>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</si>
  <si>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</si>
  <si>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</si>
  <si>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</si>
  <si>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</si>
  <si>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</si>
  <si>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</si>
  <si>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</si>
  <si>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</si>
  <si>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</si>
  <si>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</si>
  <si>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</si>
  <si>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</si>
  <si>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</si>
  <si>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</si>
  <si>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</si>
  <si>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</si>
  <si>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</si>
  <si>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</si>
  <si>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</si>
  <si>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</si>
  <si>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</si>
  <si>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</si>
  <si>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</si>
  <si>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</si>
  <si>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</si>
  <si>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</si>
  <si>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</si>
  <si>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</si>
  <si>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</si>
  <si>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</si>
  <si>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</si>
  <si>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</si>
  <si>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</si>
  <si>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</si>
  <si>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</si>
  <si>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</si>
  <si>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</si>
  <si>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</si>
  <si>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</si>
  <si>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</si>
  <si>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</si>
  <si>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</si>
  <si>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</si>
  <si>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</si>
  <si>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</si>
  <si>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</si>
  <si>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</si>
  <si>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</si>
  <si>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</si>
  <si>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</si>
  <si>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</si>
  <si>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</si>
  <si>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</si>
  <si>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</si>
  <si>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</si>
  <si>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</si>
  <si>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</si>
  <si>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</si>
  <si>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</si>
  <si>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</si>
  <si>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</si>
  <si>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</si>
  <si>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</si>
  <si>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</si>
  <si>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</si>
  <si>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</si>
  <si>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</si>
  <si>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</si>
  <si>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</si>
  <si>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</si>
  <si>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</si>
  <si>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</si>
  <si>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</si>
  <si>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</si>
  <si>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</si>
  <si>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</si>
  <si>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</si>
  <si>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</si>
  <si>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</si>
  <si>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</si>
  <si>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</si>
  <si>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</si>
  <si>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</si>
  <si>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</si>
  <si>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</si>
  <si>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</si>
  <si>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</si>
  <si>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</si>
  <si>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</si>
  <si>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</si>
  <si>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</si>
  <si>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</si>
  <si>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</si>
  <si>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</si>
  <si>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</si>
  <si>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</si>
  <si>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</si>
  <si>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</si>
  <si>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</si>
  <si>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</si>
  <si>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</si>
  <si>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</si>
  <si>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</si>
  <si>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</si>
  <si>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</si>
  <si>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</si>
  <si>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</si>
  <si>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</si>
  <si>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</si>
  <si>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</si>
  <si>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</si>
  <si>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</si>
  <si>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</si>
  <si>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</si>
  <si>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</si>
  <si>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</si>
  <si>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</si>
  <si>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</si>
  <si>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</si>
  <si>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</si>
  <si>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</si>
  <si>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</si>
  <si>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</si>
  <si>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</si>
  <si>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</si>
  <si>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</si>
  <si>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</si>
  <si>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</si>
  <si>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</si>
  <si>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</si>
  <si>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</si>
  <si>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</si>
  <si>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</si>
  <si>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</si>
  <si>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</si>
  <si>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</si>
  <si>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</si>
  <si>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</si>
  <si>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</si>
  <si>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</si>
  <si>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</si>
  <si>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</si>
  <si>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</si>
  <si>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</si>
  <si>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</si>
  <si>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</si>
  <si>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</si>
  <si>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</si>
  <si>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</si>
  <si>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</si>
  <si>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</si>
  <si>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</si>
  <si>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</si>
  <si>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</si>
  <si>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</si>
  <si>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</si>
  <si>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</si>
  <si>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</si>
  <si>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</si>
  <si>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</si>
  <si>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</si>
  <si>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</si>
  <si>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</si>
  <si>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</si>
  <si>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</si>
  <si>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</si>
  <si>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</si>
  <si>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</si>
  <si>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</si>
  <si>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</si>
  <si>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</si>
  <si>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</si>
  <si>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</si>
  <si>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</si>
  <si>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</si>
  <si>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</si>
  <si>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</si>
  <si>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</si>
  <si>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</si>
  <si>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</si>
  <si>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</si>
  <si>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</si>
  <si>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</si>
  <si>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</si>
  <si>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</si>
  <si>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</si>
  <si>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</si>
  <si>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</si>
  <si>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</si>
  <si>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</si>
  <si>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</si>
  <si>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</si>
  <si>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</si>
  <si>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</si>
  <si>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</si>
  <si>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</si>
  <si>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</si>
  <si>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</si>
  <si>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</si>
  <si>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</si>
  <si>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</si>
  <si>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</si>
  <si>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</si>
  <si>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</si>
  <si>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</si>
  <si>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</si>
  <si>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</si>
  <si>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</si>
  <si>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</si>
  <si>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</si>
  <si>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</si>
  <si>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</si>
  <si>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</si>
  <si>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</si>
  <si>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</si>
  <si>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</si>
  <si>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</si>
  <si>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</si>
  <si>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</si>
  <si>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</si>
  <si>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</si>
  <si>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</si>
  <si>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</si>
  <si>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</si>
  <si>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</si>
  <si>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</si>
  <si>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</si>
  <si>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</si>
  <si>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</si>
  <si>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</si>
  <si>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</si>
  <si>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</si>
  <si>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</si>
  <si>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</si>
  <si>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</si>
  <si>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</si>
  <si>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</si>
  <si>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</si>
  <si>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</si>
  <si>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</si>
  <si>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</si>
  <si>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</si>
  <si>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</si>
  <si>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</si>
  <si>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</si>
  <si>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</si>
  <si>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</si>
  <si>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</si>
  <si>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</si>
  <si>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</si>
  <si>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</si>
  <si>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</si>
  <si>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</si>
  <si>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</si>
  <si>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</si>
  <si>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</si>
  <si>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</si>
  <si>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</si>
  <si>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</si>
  <si>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</si>
  <si>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</si>
  <si>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</si>
  <si>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</si>
  <si>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</si>
  <si>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</si>
  <si>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</si>
  <si>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</si>
  <si>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</si>
  <si>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</si>
  <si>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</si>
  <si>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</si>
  <si>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</si>
  <si>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</si>
  <si>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</si>
  <si>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</si>
  <si>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</si>
  <si>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</si>
  <si>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</si>
  <si>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</si>
  <si>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</si>
  <si>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</si>
  <si>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</si>
  <si>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</si>
  <si>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</si>
  <si>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</si>
  <si>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</si>
  <si>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</si>
  <si>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</si>
  <si>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</si>
  <si>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</si>
  <si>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</si>
  <si>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</si>
  <si>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</si>
  <si>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</si>
  <si>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</si>
  <si>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</si>
  <si>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</si>
  <si>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</si>
  <si>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</si>
  <si>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</si>
  <si>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</si>
  <si>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</si>
  <si>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</si>
  <si>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</si>
  <si>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</si>
  <si>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</si>
  <si>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</si>
  <si>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</si>
  <si>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</si>
  <si>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</si>
  <si>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</si>
  <si>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</si>
  <si>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</si>
  <si>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</si>
  <si>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</si>
  <si>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</si>
  <si>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</si>
  <si>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</si>
  <si>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</si>
  <si>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</si>
  <si>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</si>
  <si>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</si>
  <si>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</si>
  <si>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</si>
  <si>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</si>
  <si>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</si>
  <si>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</si>
  <si>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</si>
  <si>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</si>
  <si>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</si>
  <si>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</si>
  <si>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</si>
  <si>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</si>
  <si>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</si>
  <si>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</si>
  <si>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</si>
  <si>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</si>
  <si>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</si>
  <si>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</si>
  <si>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</si>
  <si>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</si>
  <si>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</si>
  <si>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</si>
  <si>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</si>
  <si>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</si>
  <si>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</si>
  <si>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</si>
  <si>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</si>
  <si>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</si>
  <si>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</si>
  <si>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</si>
  <si>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</si>
  <si>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</si>
  <si>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</si>
  <si>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</si>
  <si>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</si>
  <si>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</si>
  <si>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</si>
  <si>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</si>
  <si>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</si>
  <si>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</si>
  <si>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</si>
  <si>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</si>
  <si>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</si>
  <si>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</si>
  <si>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</si>
  <si>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</si>
  <si>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</si>
  <si>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</si>
  <si>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</si>
  <si>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</si>
  <si>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</si>
  <si>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</si>
  <si>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</si>
  <si>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</si>
  <si>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</si>
  <si>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</si>
  <si>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</si>
  <si>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</si>
  <si>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</si>
  <si>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</si>
  <si>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</si>
  <si>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</si>
  <si>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</si>
  <si>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</si>
  <si>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</si>
  <si>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</si>
  <si>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</si>
  <si>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</si>
  <si>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</si>
  <si>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</si>
  <si>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</si>
  <si>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</si>
  <si>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</si>
  <si>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</si>
  <si>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</si>
  <si>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</si>
  <si>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</si>
  <si>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</si>
  <si>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</si>
  <si>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</si>
  <si>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</si>
  <si>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</si>
  <si>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</si>
  <si>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</si>
  <si>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</si>
  <si>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</si>
  <si>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</si>
  <si>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</si>
  <si>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</si>
  <si>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</si>
  <si>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</si>
  <si>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</si>
  <si>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</si>
  <si>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</si>
  <si>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</si>
  <si>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</si>
  <si>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</si>
  <si>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</si>
  <si>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</si>
  <si>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</si>
  <si>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</si>
  <si>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</si>
  <si>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</si>
  <si>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</si>
  <si>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</si>
  <si>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</si>
  <si>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</si>
  <si>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</si>
  <si>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</si>
  <si>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</si>
  <si>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</si>
  <si>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</si>
  <si>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</si>
  <si>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</si>
  <si>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</si>
  <si>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</si>
  <si>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</si>
  <si>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</si>
  <si>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</si>
  <si>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</si>
  <si>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</si>
  <si>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</si>
  <si>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</si>
  <si>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</si>
  <si>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</si>
  <si>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</si>
  <si>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</si>
  <si>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</si>
  <si>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</si>
  <si>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</si>
  <si>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</si>
  <si>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</si>
  <si>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</si>
  <si>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</si>
  <si>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</si>
  <si>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</si>
  <si>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</si>
  <si>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</si>
  <si>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</si>
  <si>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</si>
  <si>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</si>
  <si>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</si>
  <si>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</si>
  <si>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</si>
  <si>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</si>
  <si>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</si>
  <si>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</si>
  <si>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</si>
  <si>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</si>
  <si>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</si>
  <si>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</si>
  <si>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</si>
  <si>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</si>
  <si>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</si>
  <si>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</si>
  <si>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</si>
  <si>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</si>
  <si>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</si>
  <si>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</si>
  <si>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</si>
  <si>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</si>
  <si>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</si>
  <si>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</si>
  <si>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</si>
  <si>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</si>
  <si>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</si>
  <si>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</si>
  <si>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</si>
  <si>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</si>
  <si>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</si>
  <si>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</si>
  <si>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</si>
  <si>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</si>
  <si>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</si>
  <si>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</si>
  <si>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</si>
  <si>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</si>
  <si>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</si>
  <si>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</si>
  <si>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</si>
  <si>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</si>
  <si>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</si>
  <si>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</si>
  <si>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</si>
  <si>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</si>
  <si>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</si>
  <si>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</si>
  <si>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</si>
  <si>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</si>
  <si>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</si>
  <si>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</si>
  <si>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</si>
  <si>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</si>
  <si>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</si>
  <si>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</si>
  <si>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</si>
  <si>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</si>
  <si>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</si>
  <si>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</si>
  <si>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</si>
  <si>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</si>
  <si>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</si>
  <si>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</si>
  <si>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</si>
  <si>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</si>
  <si>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</si>
  <si>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</si>
  <si>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</si>
  <si>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</si>
  <si>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</si>
  <si>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</si>
  <si>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</si>
  <si>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</si>
  <si>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</si>
  <si>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</si>
  <si>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</si>
  <si>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</si>
  <si>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</si>
  <si>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</si>
  <si>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</si>
  <si>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</si>
  <si>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</si>
  <si>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</si>
  <si>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</si>
  <si>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</si>
  <si>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</si>
  <si>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</si>
  <si>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</si>
  <si>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</si>
  <si>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</si>
  <si>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</si>
  <si>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</si>
  <si>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</si>
  <si>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</si>
  <si>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</si>
  <si>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</si>
  <si>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</si>
  <si>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</si>
  <si>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</si>
  <si>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</si>
  <si>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</si>
  <si>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</si>
  <si>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</si>
  <si>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</si>
  <si>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</si>
  <si>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</si>
  <si>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</si>
  <si>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</si>
  <si>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</si>
  <si>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</si>
  <si>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</si>
  <si>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</si>
  <si>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</si>
  <si>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</si>
  <si>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</si>
  <si>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</si>
  <si>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</si>
  <si>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</si>
  <si>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</si>
  <si>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</si>
  <si>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</si>
  <si>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</si>
  <si>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</si>
  <si>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</si>
  <si>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</si>
  <si>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</si>
  <si>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</si>
  <si>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</si>
  <si>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</si>
  <si>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</si>
  <si>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</si>
  <si>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</si>
  <si>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</si>
  <si>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</si>
  <si>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</si>
  <si>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</si>
  <si>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</si>
  <si>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</si>
  <si>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</si>
  <si>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</si>
  <si>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</si>
  <si>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</si>
  <si>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</si>
  <si>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</si>
  <si>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</si>
  <si>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</si>
  <si>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</si>
  <si>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</si>
  <si>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</si>
  <si>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</si>
  <si>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</si>
  <si>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</si>
  <si>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</si>
  <si>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</si>
  <si>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</si>
  <si>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</si>
  <si>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</si>
  <si>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</si>
  <si>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</si>
  <si>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</si>
  <si>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</si>
  <si>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</si>
  <si>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</si>
  <si>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</si>
  <si>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</si>
  <si>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</si>
  <si>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</si>
  <si>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</si>
  <si>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</si>
  <si>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</si>
  <si>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</si>
  <si>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</si>
  <si>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</si>
  <si>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</si>
  <si>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</si>
  <si>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</si>
  <si>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</si>
  <si>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</si>
  <si>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</si>
  <si>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</si>
  <si>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</si>
  <si>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</si>
  <si>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</si>
  <si>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</si>
  <si>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</si>
  <si>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</si>
  <si>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</si>
  <si>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</si>
  <si>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</si>
  <si>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</si>
  <si>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</si>
  <si>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</si>
  <si>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</si>
  <si>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</si>
  <si>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</si>
  <si>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</si>
  <si>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</si>
  <si>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</si>
  <si>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</si>
  <si>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</si>
  <si>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</si>
  <si>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</si>
  <si>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</si>
  <si>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</si>
  <si>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</si>
  <si>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</si>
  <si>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</si>
  <si>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</si>
  <si>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</si>
  <si>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</si>
  <si>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</si>
  <si>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</si>
  <si>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</si>
  <si>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</si>
  <si>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</si>
  <si>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</si>
  <si>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</si>
  <si>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</si>
  <si>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</si>
  <si>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</si>
  <si>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</si>
  <si>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</si>
  <si>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</si>
  <si>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</si>
  <si>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</si>
  <si>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</si>
  <si>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</si>
  <si>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</si>
  <si>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</si>
  <si>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</si>
  <si>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</si>
  <si>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</si>
  <si>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</si>
  <si>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</si>
  <si>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</si>
  <si>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</si>
  <si>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</si>
  <si>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</si>
  <si>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</si>
  <si>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</si>
  <si>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</si>
  <si>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</si>
  <si>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</si>
  <si>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</si>
  <si>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</si>
  <si>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</si>
  <si>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</si>
  <si>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</si>
  <si>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</si>
  <si>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</si>
  <si>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</si>
  <si>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</si>
  <si>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</si>
  <si>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</si>
  <si>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</si>
  <si>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</si>
  <si>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</si>
  <si>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</si>
  <si>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</si>
  <si>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</si>
  <si>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</si>
  <si>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</si>
  <si>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</si>
  <si>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</si>
  <si>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</si>
  <si>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</si>
  <si>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</si>
  <si>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</si>
  <si>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</si>
  <si>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</si>
  <si>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</si>
  <si>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</si>
  <si>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</si>
  <si>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</si>
  <si>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</si>
  <si>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</si>
  <si>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</si>
  <si>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</si>
  <si>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</si>
  <si>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</si>
  <si>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</si>
  <si>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</si>
  <si>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</si>
  <si>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</si>
  <si>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</si>
  <si>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</si>
  <si>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</si>
  <si>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</si>
  <si>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</si>
  <si>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</si>
  <si>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</si>
  <si>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</si>
  <si>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</si>
  <si>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</si>
  <si>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</si>
  <si>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</si>
  <si>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</si>
  <si>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</si>
  <si>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</si>
  <si>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</si>
  <si>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</si>
  <si>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</si>
  <si>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</si>
  <si>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</si>
  <si>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</si>
  <si>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</si>
  <si>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</si>
  <si>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</si>
  <si>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</si>
  <si>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</si>
  <si>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</si>
  <si>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</si>
  <si>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</si>
  <si>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</si>
  <si>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</si>
  <si>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</si>
  <si>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</si>
  <si>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</si>
  <si>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</si>
  <si>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</si>
  <si>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</si>
  <si>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</si>
  <si>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</si>
  <si>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</si>
  <si>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</si>
  <si>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</si>
  <si>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</si>
  <si>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</si>
  <si>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</si>
  <si>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</si>
  <si>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</si>
  <si>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</si>
  <si>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</si>
  <si>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</si>
  <si>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</si>
  <si>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</si>
  <si>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</si>
  <si>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</si>
  <si>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</si>
  <si>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</si>
  <si>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</si>
  <si>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</si>
  <si>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</si>
  <si>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</si>
  <si>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</si>
  <si>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</si>
  <si>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</si>
  <si>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</si>
  <si>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</si>
  <si>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</si>
  <si>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</si>
  <si>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</si>
  <si>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</si>
  <si>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</si>
  <si>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</si>
  <si>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</si>
  <si>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</si>
  <si>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</si>
  <si>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</si>
  <si>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</si>
  <si>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</si>
  <si>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</si>
  <si>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</si>
  <si>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</si>
  <si>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</si>
  <si>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</si>
  <si>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</si>
  <si>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</si>
  <si>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</si>
  <si>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</si>
  <si>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</si>
  <si>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</si>
  <si>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</si>
  <si>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</si>
  <si>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</si>
  <si>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</si>
  <si>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</si>
  <si>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</si>
  <si>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</si>
  <si>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</si>
  <si>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</si>
  <si>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</si>
  <si>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</si>
  <si>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</si>
  <si>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</si>
  <si>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</si>
  <si>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</si>
  <si>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</si>
  <si>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</si>
  <si>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</si>
  <si>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</si>
  <si>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</si>
  <si>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</si>
  <si>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</si>
  <si>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</si>
  <si>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</si>
  <si>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</si>
  <si>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</si>
  <si>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</si>
  <si>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</si>
  <si>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</si>
  <si>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</si>
  <si>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</si>
  <si>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</si>
  <si>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</si>
  <si>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</si>
  <si>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</si>
  <si>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</si>
  <si>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</si>
  <si>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</si>
  <si>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</si>
  <si>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</si>
  <si>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</si>
  <si>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</si>
  <si>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</si>
  <si>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</si>
  <si>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</si>
  <si>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</si>
  <si>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</si>
  <si>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</si>
  <si>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</si>
  <si>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</si>
  <si>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</si>
  <si>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</si>
  <si>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</si>
  <si>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</si>
  <si>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</si>
  <si>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</si>
  <si>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</si>
  <si>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</si>
  <si>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</si>
  <si>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</si>
  <si>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</si>
  <si>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</si>
  <si>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</si>
  <si>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</si>
  <si>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</si>
  <si>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</si>
  <si>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</si>
  <si>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</si>
  <si>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</si>
  <si>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</si>
  <si>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</si>
  <si>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</si>
  <si>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</si>
  <si>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</si>
  <si>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</si>
  <si>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</si>
  <si>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</si>
  <si>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</si>
  <si>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</si>
  <si>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</si>
  <si>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</si>
  <si>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</si>
  <si>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</si>
  <si>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</si>
  <si>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</si>
  <si>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</si>
  <si>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</si>
  <si>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</si>
  <si>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</si>
  <si>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</si>
  <si>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</si>
  <si>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</si>
  <si>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</si>
  <si>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</si>
  <si>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</si>
  <si>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</si>
  <si>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</si>
  <si>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</si>
  <si>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</si>
  <si>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</si>
  <si>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</si>
  <si>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</si>
  <si>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</si>
  <si>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</si>
  <si>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</si>
  <si>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</si>
  <si>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</si>
  <si>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</si>
  <si>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</si>
  <si>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</si>
  <si>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</si>
  <si>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</si>
  <si>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</si>
  <si>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</si>
  <si>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</si>
  <si>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</si>
  <si>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</si>
  <si>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</si>
  <si>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</si>
  <si>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</si>
  <si>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</si>
  <si>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</si>
  <si>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</si>
  <si>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</si>
  <si>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</si>
  <si>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</si>
  <si>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</si>
  <si>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</si>
  <si>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</si>
  <si>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</si>
  <si>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</si>
  <si>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</si>
  <si>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</si>
  <si>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</si>
  <si>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</si>
  <si>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</si>
  <si>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</si>
  <si>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</si>
  <si>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</si>
  <si>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</si>
  <si>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</si>
  <si>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</si>
  <si>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</si>
  <si>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</si>
  <si>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</si>
  <si>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</si>
  <si>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</si>
  <si>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</si>
  <si>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</si>
  <si>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</si>
  <si>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</si>
  <si>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</si>
  <si>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</si>
  <si>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</si>
  <si>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</si>
  <si>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</si>
  <si>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</si>
  <si>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</si>
  <si>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</si>
  <si>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</si>
  <si>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</si>
  <si>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</si>
  <si>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</si>
  <si>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</si>
  <si>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</si>
  <si>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</si>
  <si>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</si>
  <si>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</si>
  <si>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</si>
  <si>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</si>
  <si>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</si>
  <si>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</si>
  <si>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</si>
  <si>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</si>
  <si>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</si>
  <si>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</si>
  <si>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</si>
  <si>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</si>
  <si>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</si>
  <si>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</si>
  <si>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</si>
  <si>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</si>
  <si>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</si>
  <si>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</si>
  <si>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</si>
  <si>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</si>
  <si>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</si>
  <si>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</si>
  <si>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</si>
  <si>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</si>
  <si>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</si>
  <si>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</si>
  <si>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</si>
  <si>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</si>
  <si>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</si>
  <si>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</si>
  <si>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</si>
  <si>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</si>
  <si>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</si>
  <si>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</si>
  <si>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</si>
  <si>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</si>
  <si>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</si>
  <si>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</si>
  <si>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</si>
  <si>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</si>
  <si>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</si>
  <si>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</si>
  <si>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</si>
  <si>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</si>
  <si>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</si>
  <si>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</si>
  <si>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</si>
  <si>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</si>
  <si>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</si>
  <si>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</si>
  <si>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</si>
  <si>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</si>
  <si>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</si>
  <si>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</si>
  <si>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</si>
  <si>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</si>
  <si>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</si>
  <si>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</si>
  <si>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</si>
  <si>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</si>
  <si>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</si>
  <si>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</si>
  <si>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</si>
  <si>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</si>
  <si>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</si>
  <si>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</si>
  <si>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</si>
  <si>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</si>
  <si>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</si>
  <si>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</si>
  <si>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</si>
  <si>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</si>
  <si>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</si>
  <si>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</si>
  <si>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</si>
  <si>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</si>
  <si>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</si>
  <si>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</si>
  <si>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</si>
  <si>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</si>
  <si>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</si>
  <si>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</si>
  <si>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</si>
  <si>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</si>
  <si>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</si>
  <si>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</si>
  <si>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</si>
  <si>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</si>
  <si>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</si>
  <si>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</si>
  <si>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</si>
  <si>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</si>
  <si>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</si>
  <si>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</si>
  <si>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</si>
  <si>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</si>
  <si>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</si>
  <si>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</si>
  <si>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</si>
  <si>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</si>
  <si>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</si>
  <si>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</si>
  <si>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</si>
  <si>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</si>
  <si>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</si>
  <si>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</si>
  <si>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</si>
  <si>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</si>
  <si>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</si>
  <si>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</si>
  <si>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</si>
  <si>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</si>
  <si>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</si>
  <si>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</si>
  <si>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</si>
  <si>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</si>
  <si>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</si>
  <si>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</si>
  <si>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</si>
  <si>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</si>
  <si>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</si>
  <si>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</si>
  <si>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</si>
  <si>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</si>
  <si>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</si>
  <si>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</si>
  <si>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</si>
  <si>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</si>
  <si>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</si>
  <si>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</si>
  <si>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</si>
  <si>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</si>
  <si>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</si>
  <si>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</si>
  <si>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</si>
  <si>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</si>
  <si>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</si>
  <si>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</si>
  <si>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</si>
  <si>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</si>
  <si>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</si>
  <si>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</si>
  <si>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</si>
  <si>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</si>
  <si>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</si>
  <si>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</si>
  <si>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</si>
  <si>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</si>
  <si>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</si>
  <si>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</si>
  <si>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</si>
  <si>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</si>
  <si>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</si>
  <si>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</si>
  <si>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</si>
  <si>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</si>
  <si>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</si>
  <si>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</si>
  <si>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</si>
  <si>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</si>
  <si>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</si>
  <si>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</si>
  <si>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</si>
  <si>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</si>
  <si>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</si>
  <si>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</si>
  <si>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</si>
  <si>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</si>
  <si>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</si>
  <si>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</si>
  <si>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</si>
  <si>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</si>
  <si>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</si>
  <si>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</si>
  <si>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</si>
  <si>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</si>
  <si>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</si>
  <si>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</si>
  <si>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</si>
  <si>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</si>
  <si>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</si>
  <si>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</si>
  <si>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</si>
  <si>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</si>
  <si>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</si>
  <si>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</si>
  <si>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</si>
  <si>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</si>
  <si>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</si>
  <si>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</si>
  <si>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</si>
  <si>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</si>
  <si>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</si>
  <si>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</si>
  <si>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</si>
  <si>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</si>
  <si>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</si>
  <si>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</si>
  <si>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</si>
  <si>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</si>
  <si>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</si>
  <si>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</si>
  <si>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</si>
  <si>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</si>
  <si>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</si>
  <si>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</si>
  <si>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</si>
  <si>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</si>
  <si>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</si>
  <si>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</si>
  <si>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</si>
  <si>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</si>
  <si>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</si>
  <si>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</si>
  <si>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</si>
  <si>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</si>
  <si>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</si>
  <si>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</si>
  <si>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</si>
  <si>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</si>
  <si>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</si>
  <si>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</si>
  <si>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</si>
  <si>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</si>
  <si>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</si>
  <si>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</si>
  <si>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</si>
  <si>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</si>
  <si>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</si>
  <si>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</si>
  <si>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</si>
  <si>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</si>
  <si>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</si>
  <si>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</si>
  <si>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</si>
  <si>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</si>
  <si>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</si>
  <si>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</si>
  <si>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</si>
  <si>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</si>
  <si>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</si>
  <si>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</si>
  <si>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</si>
  <si>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</si>
  <si>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</si>
  <si>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</si>
  <si>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</si>
  <si>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</si>
  <si>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</si>
  <si>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</si>
  <si>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</si>
  <si>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</si>
  <si>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</si>
  <si>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</si>
  <si>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</si>
  <si>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</si>
  <si>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</si>
  <si>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</si>
  <si>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</si>
  <si>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</si>
  <si>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</si>
  <si>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</si>
  <si>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</si>
  <si>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</si>
  <si>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</si>
  <si>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</si>
  <si>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</si>
  <si>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</si>
  <si>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</si>
  <si>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</si>
  <si>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</si>
  <si>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</si>
  <si>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</si>
  <si>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</si>
  <si>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</si>
  <si>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</si>
  <si>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</si>
  <si>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</si>
  <si>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</si>
  <si>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</si>
  <si>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</si>
  <si>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</si>
  <si>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</si>
  <si>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</si>
  <si>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</si>
  <si>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</si>
  <si>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</si>
  <si>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</si>
  <si>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</si>
  <si>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</si>
  <si>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</si>
  <si>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</si>
  <si>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</si>
  <si>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</si>
  <si>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</si>
  <si>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</si>
  <si>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</si>
  <si>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</si>
  <si>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</si>
  <si>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</si>
  <si>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</si>
  <si>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</si>
  <si>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</si>
  <si>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</si>
  <si>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</si>
  <si>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</si>
  <si>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</si>
  <si>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</si>
  <si>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</si>
  <si>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</si>
  <si>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</si>
  <si>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</si>
  <si>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</si>
  <si>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</si>
  <si>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</si>
  <si>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</si>
  <si>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</si>
  <si>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</si>
  <si>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</si>
  <si>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</si>
  <si>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</si>
  <si>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</si>
  <si>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</si>
  <si>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</si>
  <si>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</si>
  <si>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</si>
  <si>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</si>
  <si>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</si>
  <si>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</si>
  <si>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</si>
  <si>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</si>
  <si>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</si>
  <si>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</si>
  <si>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</si>
  <si>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</si>
  <si>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</si>
  <si>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</si>
  <si>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</si>
  <si>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</si>
  <si>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</si>
  <si>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</si>
  <si>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</si>
  <si>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</si>
  <si>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</si>
  <si>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</si>
  <si>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</si>
  <si>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</si>
  <si>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</si>
  <si>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</si>
  <si>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</si>
  <si>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</si>
  <si>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</si>
  <si>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</si>
  <si>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</si>
  <si>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</si>
  <si>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</si>
  <si>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</si>
  <si>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</si>
  <si>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</si>
  <si>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</si>
  <si>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</si>
  <si>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</si>
  <si>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</si>
  <si>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</si>
  <si>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</si>
  <si>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</si>
  <si>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</si>
  <si>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</si>
  <si>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</si>
  <si>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</si>
  <si>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</si>
  <si>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</si>
  <si>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</si>
  <si>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</si>
  <si>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</si>
  <si>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</si>
  <si>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</si>
  <si>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</si>
  <si>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</si>
  <si>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</si>
  <si>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</si>
  <si>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</si>
  <si>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</si>
  <si>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</si>
  <si>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</si>
  <si>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</si>
  <si>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</si>
  <si>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</si>
  <si>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</si>
  <si>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</si>
  <si>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</si>
  <si>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</si>
  <si>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</si>
  <si>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</si>
  <si>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</si>
  <si>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</si>
  <si>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</si>
  <si>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</si>
  <si>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</si>
  <si>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</si>
  <si>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</si>
  <si>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</si>
  <si>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</si>
  <si>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</si>
  <si>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</si>
  <si>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</si>
  <si>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</si>
  <si>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</si>
  <si>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</si>
  <si>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</si>
  <si>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</si>
  <si>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</si>
  <si>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</si>
  <si>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</si>
  <si>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</si>
  <si>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</si>
  <si>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</si>
  <si>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</si>
  <si>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</si>
  <si>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</si>
  <si>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</si>
  <si>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</si>
  <si>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</si>
  <si>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</si>
  <si>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</si>
  <si>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</si>
  <si>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</si>
  <si>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</si>
  <si>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</si>
  <si>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</si>
  <si>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</si>
  <si>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</si>
  <si>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</si>
  <si>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</si>
  <si>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</si>
  <si>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</si>
  <si>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</si>
  <si>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</si>
  <si>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</si>
  <si>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</si>
  <si>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</si>
  <si>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</si>
  <si>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</si>
  <si>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</si>
  <si>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</si>
  <si>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</si>
  <si>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</si>
  <si>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</si>
  <si>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</si>
  <si>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</si>
  <si>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</si>
  <si>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</si>
  <si>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</si>
  <si>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</si>
  <si>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</si>
  <si>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</si>
  <si>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</si>
  <si>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</si>
  <si>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</si>
  <si>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</si>
  <si>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</si>
  <si>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</si>
  <si>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</si>
  <si>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</si>
  <si>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</si>
  <si>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</si>
  <si>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</si>
  <si>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</si>
  <si>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</si>
  <si>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</si>
  <si>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</si>
  <si>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</si>
  <si>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</si>
  <si>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</si>
  <si>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</si>
  <si>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</si>
  <si>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</si>
  <si>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</si>
  <si>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</si>
  <si>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</si>
  <si>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</si>
  <si>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</si>
  <si>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</si>
  <si>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</si>
  <si>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</si>
  <si>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</si>
  <si>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</si>
  <si>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</si>
  <si>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</si>
  <si>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</si>
  <si>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</si>
  <si>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</si>
  <si>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</si>
  <si>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</si>
  <si>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</si>
  <si>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</si>
  <si>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</si>
  <si>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</si>
  <si>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</si>
  <si>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</si>
  <si>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</si>
  <si>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</si>
  <si>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</si>
  <si>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</si>
  <si>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</si>
  <si>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</si>
  <si>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</si>
  <si>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</si>
  <si>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</si>
  <si>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</si>
  <si>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</si>
  <si>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</si>
  <si>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</si>
  <si>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</si>
  <si>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</si>
  <si>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</si>
  <si>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</si>
  <si>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</si>
  <si>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</si>
  <si>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</si>
  <si>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</si>
  <si>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</si>
  <si>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</si>
  <si>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</si>
  <si>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</si>
  <si>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</si>
  <si>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</si>
  <si>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</si>
  <si>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</si>
  <si>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</si>
  <si>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</si>
  <si>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</si>
  <si>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</si>
  <si>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</si>
  <si>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</si>
  <si>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</si>
  <si>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</si>
  <si>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</si>
  <si>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</si>
  <si>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</si>
  <si>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</si>
  <si>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</si>
  <si>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</si>
  <si>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</si>
  <si>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</si>
  <si>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</si>
  <si>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</si>
  <si>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</si>
  <si>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</si>
  <si>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</si>
  <si>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</si>
  <si>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</si>
  <si>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</si>
  <si>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</si>
  <si>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</si>
  <si>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</si>
  <si>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</si>
  <si>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</si>
  <si>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</si>
  <si>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</si>
  <si>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</si>
  <si>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</si>
  <si>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</si>
  <si>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</si>
  <si>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</si>
  <si>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</si>
  <si>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</si>
  <si>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</si>
  <si>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</si>
  <si>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</si>
  <si>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</si>
  <si>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</si>
  <si>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</si>
  <si>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</si>
  <si>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</si>
  <si>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</si>
  <si>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</si>
  <si>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</si>
  <si>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</si>
  <si>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</si>
  <si>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</si>
  <si>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</si>
  <si>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</si>
  <si>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</si>
  <si>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</si>
  <si>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</si>
  <si>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</si>
  <si>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</si>
  <si>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</si>
  <si>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</si>
  <si>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</si>
  <si>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</si>
  <si>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</si>
  <si>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</si>
  <si>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</si>
  <si>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</si>
  <si>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</si>
  <si>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</si>
  <si>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</si>
  <si>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</si>
  <si>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</si>
  <si>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</si>
  <si>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</si>
  <si>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</si>
  <si>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</si>
  <si>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</si>
  <si>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</si>
  <si>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</si>
  <si>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</si>
  <si>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</si>
  <si>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</si>
  <si>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</si>
  <si>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</si>
  <si>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</si>
  <si>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</si>
  <si>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</si>
  <si>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</si>
  <si>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</si>
  <si>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</si>
  <si>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</si>
  <si>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</si>
  <si>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</si>
  <si>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</si>
  <si>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</si>
  <si>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</si>
  <si>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</si>
  <si>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</si>
  <si>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</si>
  <si>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</si>
  <si>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</si>
  <si>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</si>
  <si>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</si>
  <si>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</si>
  <si>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</si>
  <si>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</si>
  <si>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</si>
  <si>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</si>
  <si>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</si>
  <si>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</si>
  <si>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</si>
  <si>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</si>
  <si>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</si>
  <si>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</si>
  <si>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</si>
  <si>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</si>
  <si>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</si>
  <si>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</si>
  <si>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</si>
  <si>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</si>
  <si>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</si>
  <si>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</si>
  <si>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</si>
  <si>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</si>
  <si>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</si>
  <si>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</si>
  <si>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</si>
  <si>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</si>
  <si>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</si>
  <si>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</si>
  <si>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</si>
  <si>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</si>
  <si>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</si>
  <si>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</si>
  <si>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</si>
  <si>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</si>
  <si>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</si>
  <si>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</si>
  <si>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</si>
  <si>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</si>
  <si>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</si>
  <si>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</si>
  <si>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</si>
  <si>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</si>
  <si>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</si>
  <si>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</si>
  <si>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</si>
  <si>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</si>
  <si>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</si>
  <si>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</si>
  <si>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</si>
  <si>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</si>
  <si>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</si>
  <si>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</si>
  <si>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</si>
  <si>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</si>
  <si>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</si>
  <si>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</si>
  <si>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</si>
  <si>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</si>
  <si>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</si>
  <si>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</si>
  <si>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</si>
  <si>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</si>
  <si>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</si>
  <si>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</si>
  <si>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</si>
  <si>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</si>
  <si>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</si>
  <si>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</si>
  <si>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</si>
  <si>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</si>
  <si>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</si>
  <si>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</si>
  <si>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</si>
  <si>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</si>
  <si>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</si>
  <si>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</si>
  <si>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</si>
  <si>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</si>
  <si>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</si>
  <si>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</si>
  <si>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</si>
  <si>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</si>
  <si>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</si>
  <si>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</si>
  <si>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</si>
  <si>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</si>
  <si>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</si>
  <si>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</si>
  <si>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</si>
  <si>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</si>
  <si>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</si>
  <si>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</si>
  <si>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</si>
  <si>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</si>
  <si>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</si>
  <si>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</si>
  <si>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</si>
  <si>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</si>
  <si>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</si>
  <si>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</si>
  <si>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</si>
  <si>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</si>
  <si>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</si>
  <si>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</si>
  <si>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</si>
  <si>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</si>
  <si>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</si>
  <si>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</si>
  <si>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</si>
  <si>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</si>
  <si>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</si>
  <si>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</si>
  <si>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</si>
  <si>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</si>
  <si>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</si>
  <si>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</si>
  <si>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</si>
  <si>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</si>
  <si>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</si>
  <si>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</si>
  <si>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</si>
  <si>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</si>
  <si>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</si>
  <si>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</si>
  <si>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</si>
  <si>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</si>
  <si>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</si>
  <si>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</si>
  <si>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</si>
  <si>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</si>
  <si>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</si>
  <si>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</si>
  <si>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</si>
  <si>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</si>
  <si>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</si>
  <si>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</si>
  <si>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</si>
  <si>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</si>
  <si>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</si>
  <si>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</si>
  <si>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</si>
  <si>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</si>
  <si>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</si>
  <si>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</si>
  <si>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</si>
  <si>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</si>
  <si>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</si>
  <si>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</si>
  <si>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</si>
  <si>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</si>
  <si>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</si>
  <si>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</si>
  <si>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</si>
  <si>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</si>
  <si>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</si>
  <si>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</si>
  <si>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</si>
  <si>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</si>
  <si>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</si>
  <si>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</si>
  <si>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</si>
  <si>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</si>
  <si>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</si>
  <si>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</si>
  <si>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</si>
  <si>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</si>
  <si>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</si>
  <si>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</si>
  <si>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</si>
  <si>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</si>
  <si>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</si>
  <si>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</si>
  <si>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</si>
  <si>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</si>
  <si>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</si>
  <si>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</si>
  <si>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</si>
  <si>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</si>
  <si>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</si>
  <si>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</si>
  <si>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</si>
  <si>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</si>
  <si>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</si>
  <si>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</si>
  <si>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</si>
  <si>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</si>
  <si>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</si>
  <si>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</si>
  <si>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</si>
  <si>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</si>
  <si>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</si>
  <si>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</si>
  <si>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</si>
  <si>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</si>
  <si>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</si>
  <si>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</si>
  <si>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</si>
  <si>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</si>
  <si>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</si>
  <si>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</si>
  <si>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</si>
  <si>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</si>
  <si>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</si>
  <si>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</si>
  <si>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</si>
  <si>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</si>
  <si>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</si>
  <si>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</si>
  <si>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</si>
  <si>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</si>
  <si>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</si>
  <si>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</si>
  <si>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</si>
  <si>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</si>
  <si>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</si>
  <si>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</si>
  <si>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</si>
  <si>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</si>
  <si>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</si>
  <si>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</si>
  <si>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</si>
  <si>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</si>
  <si>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</si>
  <si>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</si>
  <si>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</si>
  <si>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</si>
  <si>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</si>
  <si>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</si>
  <si>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</si>
  <si>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</si>
  <si>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</si>
  <si>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</si>
  <si>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</si>
  <si>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</si>
  <si>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</si>
  <si>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</si>
  <si>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</si>
  <si>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</si>
  <si>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</si>
  <si>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</si>
  <si>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</si>
  <si>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</si>
  <si>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</si>
  <si>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</si>
  <si>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</si>
  <si>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</si>
  <si>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</si>
  <si>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</si>
  <si>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</si>
  <si>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</si>
  <si>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</si>
  <si>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</si>
  <si>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</si>
  <si>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</si>
  <si>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</si>
  <si>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</si>
  <si>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</si>
  <si>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</si>
  <si>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</si>
  <si>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</si>
  <si>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</si>
  <si>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</si>
  <si>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</si>
  <si>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</si>
  <si>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</si>
  <si>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</si>
  <si>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</si>
  <si>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</si>
  <si>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</si>
  <si>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</si>
  <si>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</si>
  <si>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</si>
  <si>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</si>
  <si>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</si>
  <si>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</si>
  <si>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</si>
  <si>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</si>
  <si>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</si>
  <si>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</si>
  <si>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</si>
  <si>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</si>
  <si>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</si>
  <si>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</si>
  <si>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</si>
  <si>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</si>
  <si>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</si>
  <si>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</si>
  <si>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</si>
  <si>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</si>
  <si>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</si>
  <si>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</si>
  <si>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</si>
  <si>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</si>
  <si>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</si>
  <si>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</si>
  <si>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</si>
  <si>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</si>
  <si>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</si>
  <si>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</si>
  <si>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</si>
  <si>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</si>
  <si>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</si>
  <si>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</si>
  <si>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</si>
  <si>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</si>
  <si>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</si>
  <si>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</si>
  <si>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</si>
  <si>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</si>
  <si>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</si>
  <si>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</si>
  <si>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</si>
  <si>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</si>
  <si>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</si>
  <si>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</si>
  <si>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</si>
  <si>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</si>
  <si>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</si>
  <si>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</si>
  <si>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</si>
  <si>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</si>
  <si>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</si>
  <si>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</si>
  <si>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</si>
  <si>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</si>
  <si>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</si>
  <si>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</si>
  <si>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</si>
  <si>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</si>
  <si>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</si>
  <si>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</si>
  <si>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</si>
  <si>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</si>
  <si>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</si>
  <si>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</si>
  <si>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</si>
  <si>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</si>
  <si>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</si>
  <si>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</si>
  <si>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</si>
  <si>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</si>
  <si>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</si>
  <si>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</si>
  <si>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</si>
  <si>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</si>
  <si>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</si>
  <si>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</si>
  <si>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</si>
  <si>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</si>
  <si>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</si>
  <si>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</si>
  <si>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</si>
  <si>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</si>
  <si>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</si>
  <si>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</si>
  <si>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</si>
  <si>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</si>
  <si>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</si>
  <si>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</si>
  <si>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</si>
  <si>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</si>
  <si>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</si>
  <si>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</si>
  <si>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</si>
  <si>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</si>
  <si>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</si>
  <si>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</si>
  <si>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</si>
  <si>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</si>
  <si>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</si>
  <si>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</si>
  <si>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</si>
  <si>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</si>
  <si>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</si>
  <si>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</si>
  <si>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</si>
  <si>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</si>
  <si>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</si>
  <si>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</si>
  <si>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</si>
  <si>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</si>
  <si>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</si>
  <si>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</si>
  <si>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</si>
  <si>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</si>
  <si>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</si>
  <si>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</si>
  <si>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</si>
  <si>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</si>
  <si>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</si>
  <si>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</si>
  <si>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</si>
  <si>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</si>
  <si>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</si>
  <si>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</si>
  <si>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</si>
  <si>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</si>
  <si>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</si>
  <si>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</si>
  <si>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</si>
  <si>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</si>
  <si>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</si>
  <si>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</si>
  <si>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</si>
  <si>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</si>
  <si>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</si>
  <si>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</si>
  <si>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</si>
  <si>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</si>
  <si>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</si>
  <si>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</si>
  <si>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</si>
  <si>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</si>
  <si>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</si>
  <si>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</si>
  <si>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</si>
  <si>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</si>
  <si>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</si>
  <si>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</si>
  <si>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</si>
  <si>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</si>
  <si>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</si>
  <si>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</si>
  <si>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</si>
  <si>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</si>
  <si>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</si>
  <si>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</si>
  <si>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</si>
  <si>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</si>
  <si>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</si>
  <si>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</si>
  <si>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</si>
  <si>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</si>
  <si>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</si>
  <si>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</si>
  <si>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</si>
  <si>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</si>
  <si>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</si>
  <si>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</si>
  <si>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</si>
  <si>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</si>
  <si>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</si>
  <si>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</si>
  <si>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</si>
  <si>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</si>
  <si>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</si>
  <si>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</si>
  <si>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</si>
  <si>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</si>
  <si>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</si>
  <si>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</si>
  <si>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</si>
  <si>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</si>
  <si>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</si>
  <si>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</si>
  <si>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</si>
  <si>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</si>
  <si>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</si>
  <si>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</si>
  <si>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</si>
  <si>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</si>
  <si>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</si>
  <si>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</si>
  <si>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</si>
  <si>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</si>
  <si>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</si>
  <si>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</si>
  <si>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</si>
  <si>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</si>
  <si>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</si>
  <si>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</si>
  <si>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</si>
  <si>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</si>
  <si>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</si>
  <si>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</si>
  <si>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</si>
  <si>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</si>
  <si>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</si>
  <si>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</si>
  <si>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</si>
  <si>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</si>
  <si>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</si>
  <si>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</si>
  <si>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</si>
  <si>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</si>
  <si>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</si>
  <si>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</si>
  <si>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</si>
  <si>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</si>
  <si>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</si>
  <si>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</si>
  <si>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</si>
  <si>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</si>
  <si>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</si>
  <si>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</si>
  <si>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</si>
  <si>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</si>
  <si>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</si>
  <si>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</si>
  <si>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</si>
  <si>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</si>
  <si>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</si>
  <si>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</si>
  <si>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</si>
  <si>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</si>
  <si>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</si>
  <si>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</si>
  <si>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</si>
  <si>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</si>
  <si>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</si>
  <si>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</si>
  <si>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</si>
  <si>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</si>
  <si>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</si>
  <si>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</si>
  <si>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</si>
  <si>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</si>
  <si>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</si>
  <si>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</si>
  <si>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</si>
  <si>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</si>
  <si>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</si>
  <si>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</si>
  <si>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</si>
  <si>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</si>
  <si>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</si>
  <si>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</si>
  <si>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</si>
  <si>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</si>
  <si>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</si>
  <si>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</si>
  <si>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</si>
  <si>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</si>
  <si>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</si>
  <si>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</si>
  <si>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</si>
  <si>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</si>
  <si>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</si>
  <si>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</si>
  <si>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</si>
  <si>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</si>
  <si>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</si>
  <si>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</si>
  <si>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</si>
  <si>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</si>
  <si>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</si>
  <si>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</si>
  <si>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</si>
  <si>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</si>
  <si>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</si>
  <si>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</si>
  <si>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</si>
  <si>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</si>
  <si>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</si>
  <si>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</si>
  <si>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</si>
  <si>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</si>
  <si>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</si>
  <si>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</si>
  <si>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</si>
  <si>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</si>
  <si>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</si>
  <si>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</si>
  <si>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</si>
  <si>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</si>
  <si>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</si>
  <si>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</si>
  <si>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</si>
  <si>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</si>
  <si>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</si>
  <si>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</si>
  <si>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</si>
  <si>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</si>
  <si>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</si>
  <si>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</si>
  <si>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</si>
  <si>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</si>
  <si>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</si>
  <si>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</si>
  <si>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</si>
  <si>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</si>
  <si>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</si>
  <si>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</si>
  <si>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</si>
  <si>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</si>
  <si>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</si>
  <si>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</si>
  <si>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</si>
  <si>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</si>
  <si>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</si>
  <si>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</si>
  <si>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</si>
  <si>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</si>
  <si>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</si>
  <si>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</si>
  <si>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</si>
  <si>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</si>
  <si>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</si>
  <si>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</si>
  <si>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</si>
  <si>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</si>
  <si>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</si>
  <si>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</si>
  <si>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</si>
  <si>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</si>
  <si>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</si>
  <si>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</si>
  <si>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</si>
  <si>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</si>
  <si>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</si>
  <si>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</si>
  <si>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</si>
  <si>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</si>
  <si>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</si>
  <si>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</si>
  <si>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</si>
  <si>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</si>
  <si>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</si>
  <si>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</si>
  <si>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</si>
  <si>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</si>
  <si>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</si>
  <si>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</si>
  <si>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</si>
  <si>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</si>
  <si>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</si>
  <si>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</si>
  <si>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</si>
  <si>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</si>
  <si>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</si>
  <si>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</si>
  <si>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</si>
  <si>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</si>
  <si>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</si>
  <si>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</si>
  <si>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</si>
  <si>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</si>
  <si>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</si>
  <si>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</si>
  <si>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</si>
  <si>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</si>
  <si>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</si>
  <si>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</si>
  <si>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</si>
  <si>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</si>
  <si>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</si>
  <si>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</si>
  <si>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</si>
  <si>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</si>
  <si>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</si>
  <si>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</si>
  <si>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</si>
  <si>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</si>
  <si>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</si>
  <si>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</si>
  <si>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</si>
  <si>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</si>
  <si>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</si>
  <si>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</si>
  <si>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</si>
  <si>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</si>
  <si>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</si>
  <si>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</si>
  <si>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</si>
  <si>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</si>
  <si>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</si>
  <si>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</si>
  <si>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</si>
  <si>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</si>
  <si>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</si>
  <si>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</si>
  <si>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</si>
  <si>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</si>
  <si>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</si>
  <si>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</si>
  <si>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</si>
  <si>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</si>
  <si>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</si>
  <si>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</si>
  <si>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</si>
  <si>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</si>
  <si>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</si>
  <si>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</si>
  <si>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</si>
  <si>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</si>
  <si>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</si>
  <si>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</si>
  <si>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</si>
  <si>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</si>
  <si>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</si>
  <si>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</si>
  <si>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</si>
  <si>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</si>
  <si>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</si>
  <si>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</si>
  <si>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</si>
  <si>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</si>
  <si>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</si>
  <si>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</si>
  <si>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</si>
  <si>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</si>
  <si>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</si>
  <si>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</si>
  <si>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</si>
  <si>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</si>
  <si>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</si>
  <si>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</si>
  <si>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</si>
  <si>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</si>
  <si>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</si>
  <si>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</si>
  <si>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</si>
  <si>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</si>
  <si>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</si>
  <si>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</si>
  <si>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</si>
  <si>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</si>
  <si>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</si>
  <si>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</si>
  <si>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</si>
  <si>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</si>
  <si>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</si>
  <si>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</si>
  <si>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</si>
  <si>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</si>
  <si>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</si>
  <si>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</si>
  <si>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</si>
  <si>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</si>
  <si>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</si>
  <si>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</si>
  <si>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</si>
  <si>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</si>
  <si>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</si>
  <si>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</si>
  <si>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</si>
  <si>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</si>
  <si>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</si>
  <si>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</si>
  <si>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</si>
  <si>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</si>
  <si>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</si>
  <si>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</si>
  <si>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</si>
  <si>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</si>
  <si>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</si>
  <si>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</si>
  <si>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</si>
  <si>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</si>
  <si>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</si>
  <si>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</si>
  <si>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</si>
  <si>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</si>
  <si>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</si>
  <si>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</si>
  <si>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</si>
  <si>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</si>
  <si>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</si>
  <si>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</si>
  <si>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</si>
  <si>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</si>
  <si>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</si>
  <si>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</si>
  <si>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</si>
  <si>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</si>
  <si>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</si>
  <si>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</si>
  <si>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</si>
  <si>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</si>
  <si>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</si>
  <si>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</si>
  <si>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</si>
  <si>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</si>
  <si>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</si>
  <si>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</si>
  <si>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</si>
  <si>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</si>
  <si>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</si>
  <si>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</si>
  <si>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</si>
  <si>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</si>
  <si>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</si>
  <si>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</si>
  <si>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</si>
  <si>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</si>
  <si>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</si>
  <si>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</si>
  <si>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</si>
  <si>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</si>
  <si>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</si>
  <si>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</si>
  <si>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</si>
  <si>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</si>
  <si>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</si>
  <si>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</si>
  <si>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</si>
  <si>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</si>
  <si>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</si>
  <si>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</si>
  <si>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</si>
  <si>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</si>
  <si>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</si>
  <si>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</si>
  <si>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</si>
  <si>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</si>
  <si>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</si>
  <si>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</si>
  <si>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</si>
  <si>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</si>
  <si>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</si>
  <si>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</si>
  <si>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</si>
  <si>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</si>
  <si>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</si>
  <si>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</si>
  <si>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</si>
  <si>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</si>
  <si>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</si>
  <si>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</si>
  <si>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</si>
  <si>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</si>
  <si>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</si>
  <si>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</si>
  <si>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</si>
  <si>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</si>
  <si>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</si>
  <si>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</si>
  <si>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</si>
  <si>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</si>
  <si>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</si>
  <si>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</si>
  <si>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</si>
  <si>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</si>
  <si>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</si>
  <si>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</si>
  <si>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</si>
  <si>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</si>
  <si>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</si>
  <si>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</si>
  <si>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</si>
  <si>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</si>
  <si>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</si>
  <si>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</si>
  <si>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</si>
  <si>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</si>
  <si>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</si>
  <si>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</si>
  <si>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</si>
  <si>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</si>
  <si>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</si>
  <si>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</si>
  <si>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</si>
  <si>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</si>
  <si>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</si>
  <si>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</si>
  <si>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</si>
  <si>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</si>
  <si>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</si>
  <si>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</si>
  <si>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</si>
  <si>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</si>
  <si>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</si>
  <si>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</si>
  <si>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</si>
  <si>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</si>
  <si>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</si>
  <si>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</si>
  <si>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</si>
  <si>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</si>
  <si>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</si>
  <si>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</si>
  <si>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</si>
  <si>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</si>
  <si>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</si>
  <si>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</si>
  <si>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</si>
  <si>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</si>
  <si>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</si>
  <si>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</si>
  <si>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</si>
  <si>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</si>
  <si>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</si>
  <si>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</si>
  <si>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</si>
  <si>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</si>
  <si>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</si>
  <si>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</si>
  <si>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</si>
  <si>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</si>
  <si>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</si>
  <si>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</si>
  <si>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</si>
  <si>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</si>
  <si>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</si>
  <si>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</si>
  <si>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</si>
  <si>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</si>
  <si>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</si>
  <si>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</si>
  <si>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</si>
  <si>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</si>
  <si>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</si>
  <si>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</si>
  <si>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</si>
  <si>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</si>
  <si>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</si>
  <si>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</si>
  <si>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</si>
  <si>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</si>
  <si>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</si>
  <si>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</si>
  <si>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</si>
  <si>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</si>
  <si>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</si>
  <si>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</si>
  <si>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</si>
  <si>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</si>
  <si>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</si>
  <si>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</si>
  <si>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</si>
  <si>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</si>
  <si>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</si>
  <si>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</si>
  <si>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</si>
  <si>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</si>
  <si>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</si>
  <si>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</si>
  <si>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</si>
  <si>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</si>
  <si>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</si>
  <si>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</si>
  <si>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</si>
  <si>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</si>
  <si>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</si>
  <si>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</si>
  <si>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</si>
  <si>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</si>
  <si>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</si>
  <si>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</si>
  <si>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</si>
  <si>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</si>
  <si>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</si>
  <si>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</si>
  <si>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</si>
  <si>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</si>
  <si>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</si>
  <si>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</si>
  <si>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</si>
  <si>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</si>
  <si>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</si>
  <si>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</si>
  <si>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</si>
  <si>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</si>
  <si>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</si>
  <si>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</si>
  <si>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</si>
  <si>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</si>
  <si>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</si>
  <si>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</si>
  <si>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</si>
  <si>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</si>
  <si>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</si>
  <si>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</si>
  <si>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</si>
  <si>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</si>
  <si>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</si>
  <si>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</si>
  <si>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</si>
  <si>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</si>
  <si>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</si>
  <si>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</si>
  <si>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</si>
  <si>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</si>
  <si>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</si>
  <si>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</si>
  <si>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</si>
  <si>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</si>
  <si>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</si>
  <si>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</si>
  <si>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</si>
  <si>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</si>
  <si>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</si>
  <si>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</si>
  <si>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</si>
  <si>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</si>
  <si>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</si>
  <si>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</si>
  <si>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</si>
  <si>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</si>
  <si>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</si>
  <si>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</si>
  <si>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</si>
  <si>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</si>
  <si>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</si>
  <si>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</si>
  <si>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</si>
  <si>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</si>
  <si>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</si>
  <si>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</si>
  <si>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</si>
  <si>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</si>
  <si>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</si>
  <si>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</si>
  <si>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</si>
  <si>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</si>
  <si>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</si>
  <si>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</si>
  <si>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</si>
  <si>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</si>
  <si>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</si>
  <si>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</si>
  <si>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</si>
  <si>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</si>
  <si>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</si>
  <si>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</si>
  <si>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</si>
  <si>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</si>
  <si>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</si>
  <si>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</si>
  <si>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</si>
  <si>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</si>
  <si>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</si>
  <si>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</si>
  <si>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</si>
  <si>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</si>
  <si>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</si>
  <si>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</si>
  <si>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</si>
  <si>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</si>
  <si>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</si>
  <si>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</si>
  <si>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</si>
  <si>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</si>
  <si>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</si>
  <si>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</si>
  <si>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</si>
  <si>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</si>
  <si>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</si>
  <si>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</si>
  <si>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</si>
  <si>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</si>
  <si>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</si>
  <si>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</si>
  <si>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</si>
  <si>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</si>
  <si>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</si>
  <si>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</si>
  <si>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</si>
  <si>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</si>
  <si>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</si>
  <si>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</si>
  <si>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</si>
  <si>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</si>
  <si>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</si>
  <si>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</si>
  <si>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</si>
  <si>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</si>
  <si>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</si>
  <si>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</si>
  <si>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</si>
  <si>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</si>
  <si>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</si>
  <si>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</si>
  <si>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</si>
  <si>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</si>
  <si>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</si>
  <si>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</si>
  <si>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</si>
  <si>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</si>
  <si>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</si>
  <si>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</si>
  <si>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</si>
  <si>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</si>
  <si>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</si>
  <si>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</si>
  <si>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</si>
  <si>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</si>
  <si>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</si>
  <si>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</si>
  <si>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</si>
  <si>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</si>
  <si>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</si>
  <si>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</si>
  <si>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</si>
  <si>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</si>
  <si>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</si>
  <si>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</si>
  <si>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</si>
  <si>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</si>
  <si>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</si>
  <si>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</si>
  <si>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</si>
  <si>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</si>
  <si>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</si>
  <si>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</si>
  <si>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</si>
  <si>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</si>
  <si>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</si>
  <si>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</si>
  <si>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</si>
  <si>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</si>
  <si>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</si>
  <si>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</si>
  <si>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</si>
  <si>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</si>
  <si>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</si>
  <si>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</si>
  <si>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</si>
  <si>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</si>
  <si>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</si>
  <si>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</si>
  <si>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</si>
  <si>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</si>
  <si>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</si>
  <si>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</si>
  <si>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</si>
  <si>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</si>
  <si>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</si>
  <si>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</si>
  <si>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</si>
  <si>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</si>
  <si>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</si>
  <si>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</si>
  <si>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</si>
  <si>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</si>
  <si>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</si>
  <si>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</si>
  <si>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</si>
  <si>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</si>
  <si>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</si>
  <si>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</si>
  <si>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</si>
  <si>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</si>
  <si>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</si>
  <si>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</si>
  <si>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</si>
  <si>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</si>
  <si>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</si>
  <si>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</si>
  <si>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</si>
  <si>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</si>
  <si>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</si>
  <si>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</si>
  <si>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</si>
  <si>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</si>
  <si>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</si>
  <si>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</si>
  <si>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</si>
  <si>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</si>
  <si>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</si>
  <si>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</si>
  <si>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</si>
  <si>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</si>
  <si>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</si>
  <si>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</si>
  <si>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</si>
  <si>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</si>
  <si>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</si>
  <si>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</si>
  <si>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</si>
  <si>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</si>
  <si>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</si>
  <si>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</si>
  <si>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</si>
  <si>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</si>
  <si>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</si>
  <si>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</si>
  <si>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</si>
  <si>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</si>
  <si>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</si>
  <si>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</si>
  <si>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</si>
  <si>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</si>
  <si>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</si>
  <si>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</si>
  <si>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</si>
  <si>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</si>
  <si>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</si>
  <si>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</si>
  <si>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</si>
  <si>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</si>
  <si>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</si>
  <si>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</si>
  <si>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</si>
  <si>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</si>
  <si>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</si>
  <si>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</si>
  <si>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</si>
  <si>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</si>
  <si>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</si>
  <si>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</si>
  <si>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</si>
  <si>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</si>
  <si>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</si>
  <si>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</si>
  <si>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</si>
  <si>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</si>
  <si>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</si>
  <si>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</si>
  <si>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</si>
  <si>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</si>
  <si>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</si>
  <si>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</si>
  <si>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</si>
  <si>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</si>
  <si>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</si>
  <si>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</si>
  <si>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</si>
  <si>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</si>
  <si>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</si>
  <si>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</si>
  <si>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</si>
  <si>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</si>
  <si>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</si>
  <si>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</si>
  <si>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</si>
  <si>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</si>
  <si>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</si>
  <si>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</si>
  <si>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</si>
  <si>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</si>
  <si>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</si>
  <si>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</si>
  <si>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</si>
  <si>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</si>
  <si>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</si>
  <si>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</si>
  <si>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</si>
  <si>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</si>
  <si>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</si>
  <si>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</si>
  <si>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</si>
  <si>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</si>
  <si>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</si>
  <si>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</si>
  <si>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</si>
  <si>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</si>
  <si>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</si>
  <si>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</si>
  <si>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</si>
  <si>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</si>
  <si>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</si>
  <si>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</si>
  <si>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</si>
  <si>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</si>
  <si>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</si>
  <si>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</si>
  <si>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</si>
  <si>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</si>
  <si>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</si>
  <si>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</si>
  <si>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</si>
  <si>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</si>
  <si>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</si>
  <si>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</si>
  <si>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</si>
  <si>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</si>
  <si>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</si>
  <si>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</si>
  <si>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</si>
  <si>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</si>
  <si>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</si>
  <si>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</si>
  <si>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</si>
  <si>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</si>
  <si>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</si>
  <si>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</si>
  <si>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</si>
  <si>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</si>
  <si>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</si>
  <si>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</si>
  <si>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</si>
  <si>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</si>
  <si>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</si>
  <si>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</si>
  <si>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</si>
  <si>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</si>
  <si>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</si>
  <si>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</si>
  <si>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</si>
  <si>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</si>
  <si>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</si>
  <si>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</si>
  <si>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</si>
  <si>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</si>
  <si>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</si>
  <si>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</si>
  <si>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</si>
  <si>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</si>
  <si>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</si>
  <si>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</si>
  <si>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</si>
  <si>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</si>
  <si>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</si>
  <si>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</si>
  <si>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</si>
  <si>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</si>
  <si>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</si>
  <si>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</si>
  <si>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</si>
  <si>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</si>
  <si>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</si>
  <si>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</si>
  <si>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</si>
  <si>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</si>
  <si>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</si>
  <si>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</si>
  <si>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</si>
  <si>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</si>
  <si>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</si>
  <si>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</si>
  <si>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</si>
  <si>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</si>
  <si>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</si>
  <si>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</si>
  <si>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</si>
  <si>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</si>
  <si>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</si>
  <si>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</si>
  <si>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</si>
  <si>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</si>
  <si>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</si>
  <si>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</si>
  <si>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</si>
  <si>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</si>
  <si>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</si>
  <si>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</si>
  <si>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</si>
  <si>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</si>
  <si>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</si>
  <si>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</si>
  <si>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</si>
  <si>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</si>
  <si>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</si>
  <si>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</si>
  <si>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</si>
  <si>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</si>
  <si>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</si>
  <si>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</si>
  <si>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</si>
  <si>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</si>
  <si>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</si>
  <si>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</si>
  <si>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</si>
  <si>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</si>
  <si>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</si>
  <si>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</si>
  <si>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</si>
  <si>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</si>
  <si>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</si>
  <si>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</si>
  <si>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</si>
  <si>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</si>
  <si>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</si>
  <si>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</si>
  <si>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</si>
  <si>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</si>
  <si>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</si>
  <si>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</si>
  <si>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</si>
  <si>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</si>
  <si>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</si>
  <si>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</si>
  <si>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</si>
  <si>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</si>
  <si>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</si>
  <si>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</si>
  <si>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</si>
  <si>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</si>
  <si>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</si>
  <si>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</si>
  <si>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</si>
  <si>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</si>
  <si>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</si>
  <si>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</si>
  <si>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</si>
  <si>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</si>
  <si>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</si>
  <si>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</si>
  <si>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</si>
  <si>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</si>
  <si>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</si>
  <si>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</si>
  <si>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</si>
  <si>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</si>
  <si>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</si>
  <si>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</si>
  <si>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</si>
  <si>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</si>
  <si>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</si>
  <si>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</si>
  <si>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</si>
  <si>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</si>
  <si>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</si>
  <si>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</si>
  <si>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</si>
  <si>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</si>
  <si>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</si>
  <si>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</si>
  <si>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</si>
  <si>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</si>
  <si>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</si>
  <si>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</si>
  <si>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</si>
  <si>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</si>
  <si>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</si>
  <si>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</si>
  <si>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</si>
  <si>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</si>
  <si>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</si>
  <si>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</si>
  <si>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</si>
  <si>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</si>
  <si>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</si>
  <si>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</si>
  <si>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</si>
  <si>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</si>
  <si>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</si>
  <si>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</si>
  <si>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</si>
  <si>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</si>
  <si>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</si>
  <si>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</si>
  <si>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</si>
  <si>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</si>
  <si>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</si>
  <si>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</si>
  <si>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</si>
  <si>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</si>
  <si>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</si>
  <si>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</si>
  <si>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</si>
  <si>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</si>
  <si>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</si>
  <si>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</si>
  <si>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</si>
  <si>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</si>
  <si>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</si>
  <si>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</si>
  <si>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</si>
  <si>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</si>
  <si>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</si>
  <si>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</si>
  <si>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</si>
  <si>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</si>
  <si>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</si>
  <si>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</si>
  <si>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</si>
  <si>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</si>
  <si>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</si>
  <si>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</si>
  <si>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</si>
  <si>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</si>
  <si>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</si>
  <si>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</si>
  <si>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</si>
  <si>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</si>
  <si>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</si>
  <si>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</si>
  <si>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</si>
  <si>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</si>
  <si>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</si>
  <si>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</si>
  <si>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</si>
  <si>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</si>
  <si>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</si>
  <si>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</si>
  <si>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</si>
  <si>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</si>
  <si>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</si>
  <si>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</si>
  <si>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</si>
  <si>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</si>
  <si>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</si>
  <si>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</si>
  <si>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</si>
  <si>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</si>
  <si>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</si>
  <si>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</si>
  <si>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</si>
  <si>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</si>
  <si>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</si>
  <si>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</si>
  <si>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</si>
  <si>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</si>
  <si>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</si>
  <si>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</si>
  <si>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</si>
  <si>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</si>
  <si>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</si>
  <si>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</si>
  <si>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</si>
  <si>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</si>
  <si>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</si>
  <si>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</si>
  <si>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</si>
  <si>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</si>
  <si>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</si>
  <si>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</si>
  <si>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</si>
  <si>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</si>
  <si>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</si>
  <si>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</si>
  <si>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</si>
  <si>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</si>
  <si>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</si>
  <si>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</si>
  <si>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</si>
  <si>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</si>
  <si>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</si>
  <si>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</si>
  <si>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</si>
  <si>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</si>
  <si>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</si>
  <si>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</si>
  <si>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</si>
  <si>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</si>
  <si>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</si>
  <si>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</si>
  <si>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</si>
  <si>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</si>
  <si>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</si>
  <si>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</si>
  <si>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</si>
  <si>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</si>
  <si>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</si>
  <si>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</si>
  <si>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</si>
  <si>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</si>
  <si>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</si>
  <si>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</si>
  <si>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</si>
  <si>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</si>
  <si>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</si>
  <si>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</si>
  <si>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</si>
  <si>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</si>
  <si>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</si>
  <si>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</si>
  <si>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</si>
  <si>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</si>
  <si>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</si>
  <si>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</si>
  <si>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</si>
  <si>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</si>
  <si>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</si>
  <si>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</si>
  <si>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</si>
  <si>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</si>
  <si>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</si>
  <si>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</si>
  <si>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</si>
  <si>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</si>
  <si>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</si>
  <si>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</si>
  <si>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</si>
  <si>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</si>
  <si>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</si>
  <si>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</si>
  <si>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</si>
  <si>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</si>
  <si>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</si>
  <si>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</si>
  <si>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</si>
  <si>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</si>
  <si>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</si>
  <si>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</si>
  <si>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</si>
  <si>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</si>
  <si>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</si>
  <si>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</si>
  <si>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</si>
  <si>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</si>
  <si>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</si>
  <si>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</si>
  <si>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</si>
  <si>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</si>
  <si>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</si>
  <si>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</si>
  <si>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</si>
  <si>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</si>
  <si>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</si>
  <si>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</si>
  <si>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</si>
  <si>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</si>
  <si>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</si>
  <si>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</si>
  <si>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</si>
  <si>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</si>
  <si>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</si>
  <si>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</si>
  <si>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</si>
  <si>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</si>
  <si>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</si>
  <si>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</si>
  <si>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</si>
  <si>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</si>
  <si>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</si>
  <si>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</si>
  <si>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</si>
  <si>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</si>
  <si>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</si>
  <si>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</si>
  <si>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</si>
  <si>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</si>
  <si>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</si>
  <si>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</si>
  <si>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</si>
  <si>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</si>
  <si>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</si>
  <si>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</si>
  <si>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</si>
  <si>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</si>
  <si>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</si>
  <si>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</si>
  <si>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</si>
  <si>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</si>
  <si>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</si>
  <si>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</si>
  <si>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</si>
  <si>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</si>
  <si>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</si>
  <si>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</si>
  <si>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</si>
  <si>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</si>
  <si>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</si>
  <si>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</si>
  <si>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</si>
  <si>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</si>
  <si>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</si>
  <si>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</si>
  <si>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</si>
  <si>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</si>
  <si>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</si>
  <si>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</si>
  <si>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</si>
  <si>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</si>
  <si>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</si>
  <si>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</si>
  <si>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</si>
  <si>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</si>
  <si>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</si>
  <si>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</si>
  <si>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</si>
  <si>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</si>
  <si>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</si>
  <si>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</si>
  <si>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</si>
  <si>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</si>
  <si>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</si>
  <si>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</si>
  <si>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</si>
  <si>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</si>
  <si>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</si>
  <si>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</si>
  <si>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</si>
  <si>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</si>
  <si>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</si>
  <si>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</si>
  <si>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</si>
  <si>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</si>
  <si>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</si>
  <si>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</si>
  <si>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</si>
  <si>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</si>
  <si>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</si>
  <si>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</si>
  <si>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</si>
  <si>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</si>
  <si>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</si>
  <si>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</si>
  <si>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</si>
  <si>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</si>
  <si>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</si>
  <si>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</si>
  <si>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</si>
  <si>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</si>
  <si>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</si>
  <si>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</si>
  <si>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</si>
  <si>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</si>
  <si>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</si>
  <si>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</si>
  <si>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</si>
  <si>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</si>
  <si>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</si>
  <si>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</si>
  <si>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</si>
  <si>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</si>
  <si>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</si>
  <si>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</si>
  <si>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</si>
  <si>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</si>
  <si>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</si>
  <si>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</si>
  <si>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</si>
  <si>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</si>
  <si>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</si>
  <si>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</si>
  <si>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</si>
  <si>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</si>
  <si>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</si>
  <si>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</si>
  <si>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</si>
  <si>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</si>
  <si>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</si>
  <si>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</si>
  <si>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</si>
  <si>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</si>
  <si>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</si>
  <si>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</si>
  <si>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</si>
  <si>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</si>
  <si>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</si>
  <si>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</si>
  <si>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</si>
  <si>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</si>
  <si>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</si>
  <si>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</si>
  <si>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</si>
  <si>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</si>
  <si>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</si>
  <si>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</si>
  <si>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</si>
  <si>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</si>
  <si>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</si>
  <si>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</si>
  <si>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</si>
  <si>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</si>
  <si>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</si>
  <si>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</si>
  <si>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</si>
  <si>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</si>
  <si>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</si>
  <si>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</si>
  <si>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</si>
  <si>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</si>
  <si>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</si>
  <si>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</si>
  <si>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</si>
  <si>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</si>
  <si>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</si>
  <si>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</si>
  <si>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</si>
  <si>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</si>
  <si>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</si>
  <si>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</si>
  <si>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</si>
  <si>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</si>
  <si>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</si>
  <si>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</si>
  <si>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</si>
  <si>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</si>
  <si>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</si>
  <si>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</si>
  <si>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</si>
  <si>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</si>
  <si>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</si>
  <si>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</si>
  <si>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</si>
  <si>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</si>
  <si>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</si>
  <si>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</si>
  <si>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</si>
  <si>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</si>
  <si>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</si>
  <si>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</si>
  <si>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</si>
  <si>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</si>
  <si>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</si>
  <si>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</si>
  <si>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</si>
  <si>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</si>
  <si>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</si>
  <si>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</si>
  <si>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</si>
  <si>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</si>
  <si>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</si>
  <si>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</si>
  <si>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</si>
  <si>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</si>
  <si>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</si>
  <si>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</si>
  <si>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</si>
  <si>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</si>
  <si>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</si>
  <si>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</si>
  <si>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</si>
  <si>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</si>
  <si>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</si>
  <si>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</si>
  <si>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</si>
  <si>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</si>
  <si>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</si>
  <si>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</si>
  <si>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</si>
  <si>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</si>
  <si>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</si>
  <si>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</si>
  <si>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</si>
  <si>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</si>
  <si>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</si>
  <si>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</si>
  <si>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</si>
  <si>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</si>
  <si>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</si>
  <si>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</si>
  <si>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</si>
  <si>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</si>
  <si>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</si>
  <si>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</si>
  <si>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</si>
  <si>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</si>
  <si>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</si>
  <si>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</si>
  <si>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</si>
  <si>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</si>
  <si>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</si>
  <si>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</si>
  <si>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</si>
  <si>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</si>
  <si>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</si>
  <si>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</si>
  <si>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</si>
  <si>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</si>
  <si>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</si>
  <si>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</si>
  <si>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</si>
  <si>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</si>
  <si>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</si>
  <si>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</si>
  <si>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</si>
  <si>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</si>
  <si>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</si>
  <si>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</si>
  <si>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</si>
  <si>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</si>
  <si>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</si>
  <si>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</si>
  <si>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</si>
  <si>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</si>
  <si>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</si>
  <si>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</si>
  <si>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</si>
  <si>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</si>
  <si>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</si>
  <si>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</si>
  <si>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</si>
  <si>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</si>
  <si>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</si>
  <si>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</si>
  <si>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</si>
  <si>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</si>
  <si>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</si>
  <si>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</si>
  <si>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</si>
  <si>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</si>
  <si>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</si>
  <si>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</si>
  <si>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</si>
  <si>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</si>
  <si>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</si>
  <si>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</si>
  <si>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</si>
  <si>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</si>
  <si>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</si>
  <si>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</si>
  <si>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</si>
  <si>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</si>
  <si>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</si>
  <si>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</si>
  <si>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</si>
  <si>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</si>
  <si>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</si>
  <si>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</si>
  <si>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</si>
  <si>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</si>
  <si>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</si>
  <si>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</si>
  <si>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</si>
  <si>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</si>
  <si>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</si>
  <si>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</si>
  <si>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</si>
  <si>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</si>
  <si>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</si>
  <si>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</si>
  <si>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</si>
  <si>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</si>
  <si>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</si>
  <si>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</si>
  <si>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</si>
  <si>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</si>
  <si>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</si>
  <si>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</si>
  <si>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</si>
  <si>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</si>
  <si>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</si>
  <si>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</si>
  <si>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</si>
  <si>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</si>
  <si>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</si>
  <si>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</si>
  <si>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</si>
  <si>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</si>
  <si>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</si>
  <si>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</si>
  <si>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</si>
  <si>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</si>
  <si>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</si>
  <si>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</si>
  <si>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</si>
  <si>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</si>
  <si>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</si>
  <si>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</si>
  <si>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</si>
  <si>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</si>
  <si>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</si>
  <si>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</si>
  <si>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</si>
  <si>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</si>
  <si>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</si>
  <si>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</si>
  <si>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</si>
  <si>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</si>
  <si>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</si>
  <si>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</si>
  <si>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</si>
  <si>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</si>
  <si>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</si>
  <si>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</si>
  <si>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</si>
  <si>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</si>
  <si>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</si>
  <si>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</si>
  <si>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</si>
  <si>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</si>
  <si>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</si>
  <si>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</si>
  <si>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</si>
  <si>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</si>
  <si>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</si>
  <si>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</si>
  <si>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</si>
  <si>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</si>
  <si>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</si>
  <si>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</si>
  <si>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</si>
  <si>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</si>
  <si>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</si>
  <si>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</si>
  <si>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</si>
  <si>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</si>
  <si>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</si>
  <si>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</si>
  <si>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</si>
  <si>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</si>
  <si>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</si>
  <si>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</si>
  <si>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</si>
  <si>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</si>
  <si>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</si>
  <si>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</si>
  <si>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</si>
  <si>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</si>
  <si>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</si>
  <si>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</si>
  <si>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</si>
  <si>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</si>
  <si>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</si>
  <si>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</si>
  <si>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</si>
  <si>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</si>
  <si>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</si>
  <si>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</si>
  <si>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</si>
  <si>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</si>
  <si>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</si>
  <si>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</si>
  <si>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</si>
  <si>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</si>
  <si>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</si>
  <si>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</si>
  <si>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</si>
  <si>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</si>
  <si>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</si>
  <si>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</si>
  <si>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</si>
  <si>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</si>
  <si>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</si>
  <si>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</si>
  <si>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</si>
  <si>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</si>
  <si>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</si>
  <si>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</si>
  <si>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</si>
  <si>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</si>
  <si>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</si>
  <si>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</si>
  <si>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</si>
  <si>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</si>
  <si>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</si>
  <si>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</si>
  <si>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</si>
  <si>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</si>
  <si>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</si>
  <si>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</si>
  <si>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</si>
  <si>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</si>
  <si>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</si>
  <si>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</si>
  <si>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</si>
  <si>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</si>
  <si>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</si>
  <si>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</si>
  <si>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</si>
  <si>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</si>
  <si>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</si>
  <si>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</si>
  <si>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</si>
  <si>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</si>
  <si>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</si>
  <si>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</si>
  <si>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</si>
  <si>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</si>
  <si>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</si>
  <si>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</si>
  <si>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</si>
  <si>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</si>
  <si>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</si>
  <si>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</si>
  <si>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</si>
  <si>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</si>
  <si>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</si>
  <si>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</si>
  <si>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</si>
  <si>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</si>
  <si>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</si>
  <si>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</si>
  <si>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</si>
  <si>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</si>
  <si>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</si>
  <si>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</si>
  <si>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</si>
  <si>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</si>
  <si>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</si>
  <si>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</si>
  <si>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</si>
  <si>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</si>
  <si>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</si>
  <si>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</si>
  <si>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</si>
  <si>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</si>
  <si>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</si>
  <si>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</si>
  <si>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</si>
  <si>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</si>
  <si>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</si>
  <si>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</si>
  <si>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</si>
  <si>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</si>
  <si>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</si>
  <si>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</si>
  <si>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</si>
  <si>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</si>
  <si>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</si>
  <si>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</si>
  <si>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</si>
  <si>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</si>
  <si>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</si>
  <si>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</si>
  <si>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</si>
  <si>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</si>
  <si>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</si>
  <si>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</si>
  <si>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</si>
  <si>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</si>
  <si>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</si>
  <si>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</si>
  <si>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</si>
  <si>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</si>
  <si>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</si>
  <si>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</si>
  <si>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</si>
  <si>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</si>
  <si>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</si>
  <si>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</si>
  <si>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</si>
  <si>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</si>
  <si>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</si>
  <si>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</si>
  <si>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</si>
  <si>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</si>
  <si>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</si>
  <si>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</si>
  <si>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</si>
  <si>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</si>
  <si>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</si>
  <si>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</si>
  <si>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</si>
  <si>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</si>
  <si>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</si>
  <si>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</si>
  <si>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</si>
  <si>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</si>
  <si>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</si>
  <si>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</si>
  <si>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</si>
  <si>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</si>
  <si>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</si>
  <si>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</si>
  <si>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</si>
  <si>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</si>
  <si>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</si>
  <si>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</si>
  <si>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</si>
  <si>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</si>
  <si>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</si>
  <si>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</si>
  <si>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</si>
  <si>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</si>
  <si>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</si>
  <si>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</si>
  <si>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</si>
  <si>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</si>
  <si>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</si>
  <si>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</si>
  <si>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</si>
  <si>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</si>
  <si>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</si>
  <si>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</si>
  <si>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</si>
  <si>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</si>
  <si>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</si>
  <si>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</si>
  <si>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</si>
  <si>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</si>
  <si>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</si>
  <si>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</si>
  <si>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</si>
  <si>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</si>
  <si>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</si>
  <si>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</si>
  <si>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</si>
  <si>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</si>
  <si>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</si>
  <si>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</si>
  <si>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</si>
  <si>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</si>
  <si>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</si>
  <si>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</si>
  <si>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</si>
  <si>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</si>
  <si>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</si>
  <si>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</si>
  <si>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</si>
  <si>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</si>
  <si>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</si>
  <si>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</si>
  <si>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</si>
  <si>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</si>
  <si>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</si>
  <si>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</si>
  <si>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</si>
  <si>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</si>
  <si>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</si>
  <si>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</si>
  <si>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</si>
  <si>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</si>
  <si>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</si>
  <si>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</si>
  <si>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</si>
  <si>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</si>
  <si>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</si>
  <si>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</si>
  <si>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</si>
  <si>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</si>
  <si>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</si>
  <si>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</si>
  <si>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</si>
  <si>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</si>
  <si>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</si>
  <si>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</si>
  <si>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</si>
  <si>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</si>
  <si>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</si>
  <si>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</si>
  <si>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</si>
  <si>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</si>
  <si>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</si>
  <si>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</si>
  <si>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</si>
  <si>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</si>
  <si>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</si>
  <si>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</si>
  <si>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</si>
  <si>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</si>
  <si>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</si>
  <si>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</si>
  <si>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</si>
  <si>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</si>
  <si>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</si>
  <si>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</si>
  <si>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</si>
  <si>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</si>
  <si>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</si>
  <si>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</si>
  <si>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</si>
  <si>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</si>
  <si>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</si>
  <si>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</si>
  <si>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</si>
  <si>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</si>
  <si>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</si>
  <si>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</si>
  <si>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</si>
  <si>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</si>
  <si>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</si>
  <si>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</si>
  <si>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</si>
  <si>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</si>
  <si>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</si>
  <si>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</si>
  <si>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</si>
  <si>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</si>
  <si>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</si>
  <si>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</si>
  <si>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</si>
  <si>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</si>
  <si>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</si>
  <si>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</si>
  <si>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</si>
  <si>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</si>
  <si>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</si>
  <si>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</si>
  <si>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</si>
  <si>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</si>
  <si>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</si>
  <si>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</si>
  <si>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</si>
  <si>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</si>
  <si>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</si>
  <si>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</si>
  <si>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</si>
  <si>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</si>
  <si>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</si>
  <si>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</si>
  <si>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</si>
  <si>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</si>
  <si>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</si>
  <si>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</si>
  <si>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</si>
  <si>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</si>
  <si>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</si>
  <si>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</si>
  <si>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</si>
  <si>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</si>
  <si>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</si>
  <si>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</si>
  <si>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</si>
  <si>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</si>
  <si>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</si>
  <si>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</si>
  <si>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</si>
  <si>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</si>
  <si>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</si>
  <si>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</si>
  <si>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</si>
  <si>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</si>
  <si>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</si>
  <si>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</si>
  <si>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</si>
  <si>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</si>
  <si>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</si>
  <si>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</si>
  <si>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</si>
  <si>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</si>
  <si>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</si>
  <si>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</si>
  <si>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</si>
  <si>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</si>
  <si>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</si>
  <si>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</si>
  <si>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</si>
  <si>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</si>
  <si>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</si>
  <si>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</si>
  <si>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</si>
  <si>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</si>
  <si>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</si>
  <si>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</si>
  <si>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</si>
  <si>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</si>
  <si>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</si>
  <si>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</si>
  <si>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</si>
  <si>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</si>
  <si>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</si>
  <si>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</si>
  <si>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</si>
  <si>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</si>
  <si>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</si>
  <si>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</si>
  <si>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</si>
  <si>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</si>
  <si>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</si>
  <si>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</si>
  <si>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</si>
  <si>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</si>
  <si>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</si>
  <si>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</si>
  <si>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</si>
  <si>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</si>
  <si>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</si>
  <si>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</si>
  <si>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</si>
  <si>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</si>
  <si>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</si>
  <si>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</si>
  <si>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</si>
  <si>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</si>
  <si>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</si>
  <si>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</si>
  <si>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</si>
  <si>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</si>
  <si>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</si>
  <si>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</si>
  <si>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</si>
  <si>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</si>
  <si>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</si>
  <si>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</si>
  <si>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</si>
  <si>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</si>
  <si>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</si>
  <si>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</si>
  <si>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</si>
  <si>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</si>
  <si>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</si>
  <si>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</si>
  <si>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</si>
  <si>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</si>
  <si>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</si>
  <si>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</si>
  <si>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</si>
  <si>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</si>
  <si>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</si>
  <si>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</si>
  <si>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</si>
  <si>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</si>
  <si>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</si>
  <si>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</si>
  <si>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</si>
  <si>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</si>
  <si>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</si>
  <si>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</si>
  <si>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</si>
  <si>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</si>
  <si>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</si>
  <si>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</si>
  <si>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</si>
  <si>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</si>
  <si>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</si>
  <si>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</si>
  <si>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</si>
  <si>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</si>
  <si>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</si>
  <si>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</si>
  <si>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</si>
  <si>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</si>
  <si>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</si>
  <si>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</si>
  <si>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</si>
  <si>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</si>
  <si>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</si>
  <si>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</si>
  <si>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</si>
  <si>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</si>
  <si>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</si>
  <si>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</si>
  <si>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</si>
  <si>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</si>
  <si>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</si>
  <si>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</si>
  <si>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</si>
  <si>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</si>
  <si>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</si>
  <si>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</si>
  <si>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</si>
  <si>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</si>
  <si>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</si>
  <si>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</si>
  <si>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</si>
  <si>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</si>
  <si>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</si>
  <si>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</si>
  <si>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</si>
  <si>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</si>
  <si>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</si>
  <si>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</si>
  <si>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</si>
  <si>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</si>
  <si>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</si>
  <si>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</si>
  <si>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</si>
  <si>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</si>
  <si>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</si>
  <si>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</si>
  <si>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</si>
  <si>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</si>
  <si>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</si>
  <si>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</si>
  <si>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</si>
  <si>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</si>
  <si>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</si>
  <si>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</si>
  <si>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</si>
  <si>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</si>
  <si>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</si>
  <si>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</si>
  <si>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</si>
  <si>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</si>
  <si>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</si>
  <si>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</si>
  <si>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</si>
  <si>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</si>
  <si>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</si>
  <si>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</si>
  <si>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</si>
  <si>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</si>
  <si>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</si>
  <si>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</si>
  <si>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</si>
  <si>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</si>
  <si>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</si>
  <si>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</si>
  <si>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</si>
  <si>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</si>
  <si>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</si>
  <si>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</si>
  <si>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</si>
  <si>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</si>
  <si>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</si>
  <si>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</si>
  <si>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</si>
  <si>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</si>
  <si>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</si>
  <si>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</si>
  <si>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</si>
  <si>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</si>
  <si>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</si>
  <si>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</si>
  <si>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</si>
  <si>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</si>
  <si>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</si>
  <si>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</si>
  <si>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</si>
  <si>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</si>
  <si>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</si>
  <si>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</si>
  <si>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</si>
  <si>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</si>
  <si>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</si>
  <si>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</si>
  <si>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</si>
  <si>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</si>
  <si>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</si>
  <si>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</si>
  <si>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</si>
  <si>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</si>
  <si>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</si>
  <si>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</si>
  <si>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</si>
  <si>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</si>
  <si>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</si>
  <si>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</si>
  <si>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</si>
  <si>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</si>
  <si>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</si>
  <si>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</si>
  <si>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</si>
  <si>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</si>
  <si>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</si>
  <si>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</si>
  <si>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</si>
  <si>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</si>
  <si>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</si>
  <si>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</si>
  <si>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</si>
  <si>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</si>
  <si>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</si>
  <si>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</si>
  <si>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</si>
  <si>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</si>
  <si>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</si>
  <si>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</si>
  <si>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</si>
  <si>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</si>
  <si>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</si>
  <si>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</si>
  <si>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</si>
  <si>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</si>
  <si>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</si>
  <si>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</si>
  <si>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</si>
  <si>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</si>
  <si>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</si>
  <si>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</si>
  <si>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</si>
  <si>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</si>
  <si>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</si>
  <si>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</si>
  <si>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</si>
  <si>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</si>
  <si>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</si>
  <si>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</si>
  <si>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</si>
  <si>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</si>
  <si>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</si>
  <si>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</si>
  <si>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</si>
  <si>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</si>
  <si>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</si>
  <si>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</si>
  <si>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</si>
  <si>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</si>
  <si>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</si>
  <si>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</si>
  <si>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</si>
  <si>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</si>
  <si>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</si>
  <si>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</si>
  <si>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</si>
  <si>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</si>
  <si>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</si>
  <si>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</si>
  <si>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</si>
  <si>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</si>
  <si>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</si>
  <si>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</si>
  <si>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</si>
  <si>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</si>
  <si>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</si>
  <si>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</si>
  <si>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</si>
  <si>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</si>
  <si>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</si>
  <si>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</si>
  <si>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</si>
  <si>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</si>
  <si>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</si>
  <si>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</si>
  <si>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</si>
  <si>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</si>
  <si>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</si>
  <si>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</si>
  <si>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</si>
  <si>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</si>
  <si>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</si>
  <si>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</si>
  <si>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</si>
  <si>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</si>
  <si>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</si>
  <si>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</si>
  <si>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</si>
  <si>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</si>
  <si>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</si>
  <si>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</si>
  <si>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</si>
  <si>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</si>
  <si>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</si>
  <si>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</si>
  <si>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</si>
  <si>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</si>
  <si>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</si>
  <si>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</si>
  <si>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</si>
  <si>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</si>
  <si>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</si>
  <si>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</si>
  <si>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</si>
  <si>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</si>
  <si>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</si>
  <si>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</si>
  <si>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</si>
  <si>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</si>
  <si>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</si>
  <si>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</si>
  <si>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</si>
  <si>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</si>
  <si>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</si>
  <si>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</si>
  <si>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</si>
  <si>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</si>
  <si>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</si>
  <si>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</si>
  <si>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</si>
  <si>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</si>
  <si>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</si>
  <si>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</si>
  <si>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</si>
  <si>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</si>
  <si>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</si>
  <si>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</si>
  <si>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</si>
  <si>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</si>
  <si>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</si>
  <si>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</si>
  <si>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</si>
  <si>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</si>
  <si>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</si>
  <si>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</si>
  <si>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</si>
  <si>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</si>
  <si>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</si>
  <si>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</si>
  <si>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</si>
  <si>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</si>
  <si>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</si>
  <si>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</si>
  <si>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</si>
  <si>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</si>
  <si>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</si>
  <si>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</si>
  <si>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</si>
  <si>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</si>
  <si>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</si>
  <si>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</si>
  <si>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</si>
  <si>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</si>
  <si>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</si>
  <si>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</si>
  <si>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</si>
  <si>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</si>
  <si>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</si>
  <si>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</si>
  <si>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</si>
  <si>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</si>
  <si>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</si>
  <si>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</si>
  <si>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</si>
  <si>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</si>
  <si>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</si>
  <si>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</si>
  <si>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</si>
  <si>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</si>
  <si>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</si>
  <si>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</si>
  <si>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</si>
  <si>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</si>
  <si>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</si>
  <si>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</si>
  <si>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</si>
  <si>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</si>
  <si>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</si>
  <si>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</si>
  <si>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</si>
  <si>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</si>
  <si>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</si>
  <si>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</si>
  <si>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</si>
  <si>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</si>
  <si>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</si>
  <si>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</si>
  <si>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</si>
  <si>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</si>
  <si>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</si>
  <si>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</si>
  <si>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</si>
  <si>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</si>
  <si>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</si>
  <si>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</si>
  <si>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</si>
  <si>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</si>
  <si>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</si>
  <si>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</si>
  <si>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</si>
  <si>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</si>
  <si>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</si>
  <si>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</si>
  <si>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</si>
  <si>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</si>
  <si>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</si>
  <si>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</si>
  <si>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</si>
  <si>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</si>
  <si>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</si>
  <si>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</si>
  <si>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</si>
  <si>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</si>
  <si>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</si>
  <si>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</si>
  <si>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</si>
  <si>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</si>
  <si>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</si>
  <si>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</si>
  <si>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</si>
  <si>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</si>
  <si>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</si>
  <si>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</si>
  <si>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</si>
  <si>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</si>
  <si>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</si>
  <si>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</si>
  <si>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</si>
  <si>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</si>
  <si>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</si>
  <si>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</si>
  <si>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</si>
  <si>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</si>
  <si>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</si>
  <si>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</si>
  <si>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</si>
  <si>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</si>
  <si>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</si>
  <si>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</si>
  <si>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</si>
  <si>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</si>
  <si>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</si>
  <si>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</si>
  <si>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</si>
  <si>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</si>
  <si>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</si>
  <si>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</si>
  <si>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</si>
  <si>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</si>
  <si>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</si>
  <si>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</si>
  <si>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</si>
  <si>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</si>
  <si>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</si>
  <si>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</si>
  <si>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</si>
  <si>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</si>
  <si>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</si>
  <si>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</si>
  <si>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</si>
  <si>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</si>
  <si>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</si>
  <si>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</si>
  <si>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</si>
  <si>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</si>
  <si>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</si>
  <si>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</si>
  <si>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</si>
  <si>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</si>
  <si>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</si>
  <si>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</si>
  <si>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</si>
  <si>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</si>
  <si>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</si>
  <si>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</si>
  <si>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</si>
  <si>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</si>
  <si>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</si>
  <si>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</si>
  <si>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</si>
  <si>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</si>
  <si>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</si>
  <si>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</si>
  <si>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</si>
  <si>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</si>
  <si>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</si>
  <si>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</si>
  <si>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</si>
  <si>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</si>
  <si>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</si>
  <si>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</si>
  <si>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</si>
  <si>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</si>
  <si>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</si>
  <si>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</si>
  <si>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</si>
  <si>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</si>
  <si>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</si>
  <si>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</si>
  <si>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</si>
  <si>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</si>
  <si>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</si>
  <si>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</si>
  <si>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</si>
  <si>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</si>
  <si>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</si>
  <si>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</si>
  <si>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</si>
  <si>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</si>
  <si>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</si>
  <si>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</si>
  <si>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</si>
  <si>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</si>
  <si>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</si>
  <si>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</si>
  <si>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</si>
  <si>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</si>
  <si>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</si>
  <si>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</si>
  <si>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</si>
  <si>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</si>
  <si>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</si>
  <si>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</si>
  <si>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</si>
  <si>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</si>
  <si>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</si>
  <si>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</si>
  <si>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</si>
  <si>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</si>
  <si>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</si>
  <si>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</si>
  <si>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</si>
  <si>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</si>
  <si>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</si>
  <si>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</si>
  <si>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</si>
  <si>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</si>
  <si>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</si>
  <si>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</si>
  <si>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</si>
  <si>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</si>
  <si>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</si>
  <si>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</si>
  <si>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</si>
  <si>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</si>
  <si>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</si>
  <si>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</si>
  <si>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</si>
  <si>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</si>
  <si>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</si>
  <si>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</si>
  <si>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</si>
  <si>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</si>
  <si>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</si>
  <si>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</si>
  <si>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</si>
  <si>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</si>
  <si>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</si>
  <si>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</si>
  <si>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</si>
  <si>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</si>
  <si>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</si>
  <si>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</si>
  <si>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</si>
  <si>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</si>
  <si>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</si>
  <si>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</si>
  <si>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</si>
  <si>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</si>
  <si>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</si>
  <si>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</si>
  <si>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</si>
  <si>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</si>
  <si>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</si>
  <si>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</si>
  <si>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</si>
  <si>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</si>
  <si>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</si>
  <si>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</si>
  <si>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</si>
  <si>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</si>
  <si>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</si>
  <si>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</si>
  <si>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</si>
  <si>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</si>
  <si>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</si>
  <si>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</si>
  <si>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</si>
  <si>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</si>
  <si>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</si>
  <si>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</si>
  <si>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</si>
  <si>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</si>
  <si>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</si>
  <si>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</si>
  <si>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</si>
  <si>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</si>
  <si>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</si>
  <si>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</si>
  <si>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</si>
  <si>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</si>
  <si>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</si>
  <si>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</si>
  <si>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</si>
  <si>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</si>
  <si>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</si>
  <si>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</si>
  <si>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</si>
  <si>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</si>
  <si>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</si>
  <si>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</si>
  <si>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</si>
  <si>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</si>
  <si>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</si>
  <si>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</si>
  <si>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</si>
  <si>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</si>
  <si>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</si>
  <si>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</si>
  <si>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</si>
  <si>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</si>
  <si>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</si>
  <si>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</si>
  <si>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</si>
  <si>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</si>
  <si>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</si>
  <si>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</si>
  <si>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</si>
  <si>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</si>
  <si>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</si>
  <si>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</si>
  <si>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</si>
  <si>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</si>
  <si>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</si>
  <si>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</si>
  <si>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</si>
  <si>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</si>
  <si>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</si>
  <si>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</si>
  <si>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</si>
  <si>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</si>
  <si>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</si>
  <si>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</si>
  <si>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</si>
  <si>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</si>
  <si>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</si>
  <si>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</si>
  <si>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</si>
  <si>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</si>
  <si>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</si>
  <si>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</si>
  <si>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</si>
  <si>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</si>
  <si>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</si>
  <si>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</si>
  <si>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</si>
  <si>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</si>
  <si>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</si>
  <si>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</si>
  <si>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</si>
  <si>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</si>
  <si>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</si>
  <si>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</si>
  <si>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</si>
  <si>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</si>
  <si>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</si>
  <si>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</si>
  <si>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</si>
  <si>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</si>
  <si>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</si>
  <si>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</si>
  <si>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</si>
  <si>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</si>
  <si>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</si>
  <si>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</si>
  <si>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</si>
  <si>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</si>
  <si>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</si>
  <si>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</si>
  <si>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</si>
  <si>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</si>
  <si>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</si>
  <si>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</si>
  <si>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</si>
  <si>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</si>
  <si>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</si>
  <si>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</si>
  <si>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</si>
  <si>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</si>
  <si>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</si>
  <si>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</si>
  <si>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</si>
  <si>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</si>
  <si>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</si>
  <si>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</si>
  <si>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</si>
  <si>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</si>
  <si>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</si>
  <si>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</si>
  <si>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</si>
  <si>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</si>
  <si>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</si>
  <si>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</si>
  <si>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</si>
  <si>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</si>
  <si>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</si>
  <si>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</si>
  <si>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</si>
  <si>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</si>
  <si>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</si>
  <si>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</si>
  <si>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</si>
  <si>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</si>
  <si>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</si>
  <si>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</si>
  <si>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</si>
  <si>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</si>
  <si>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</si>
  <si>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</si>
  <si>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</si>
  <si>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</si>
  <si>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</si>
  <si>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</si>
  <si>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</si>
  <si>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</si>
  <si>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</si>
  <si>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</si>
  <si>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</si>
  <si>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</si>
  <si>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</si>
  <si>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</si>
  <si>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</si>
  <si>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</si>
  <si>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</si>
  <si>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</si>
  <si>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</si>
  <si>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</si>
  <si>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</si>
  <si>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</si>
  <si>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</si>
  <si>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</si>
  <si>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</si>
  <si>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</si>
  <si>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</si>
  <si>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</si>
  <si>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</si>
  <si>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</si>
  <si>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</si>
  <si>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</si>
  <si>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</si>
  <si>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</si>
  <si>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</si>
  <si>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</si>
  <si>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</si>
  <si>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</si>
  <si>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</si>
  <si>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</si>
  <si>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</si>
  <si>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</si>
  <si>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</si>
  <si>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</si>
  <si>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</si>
  <si>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</si>
  <si>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</si>
  <si>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</si>
  <si>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</si>
  <si>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</si>
  <si>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</si>
  <si>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</si>
  <si>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</si>
  <si>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</si>
  <si>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</si>
  <si>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</si>
  <si>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</si>
  <si>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</si>
  <si>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</si>
  <si>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</si>
  <si>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</si>
  <si>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</si>
  <si>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</si>
  <si>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</si>
  <si>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</si>
  <si>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</si>
  <si>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</si>
  <si>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</si>
  <si>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</si>
  <si>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</si>
  <si>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</si>
  <si>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</si>
  <si>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</si>
  <si>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</si>
  <si>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</si>
  <si>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</si>
  <si>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</si>
  <si>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</si>
  <si>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</si>
  <si>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</si>
  <si>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</si>
  <si>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</si>
  <si>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</si>
  <si>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</si>
  <si>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</si>
  <si>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</si>
  <si>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</si>
  <si>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</si>
  <si>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</si>
  <si>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</si>
  <si>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</si>
  <si>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</si>
  <si>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</si>
  <si>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</si>
  <si>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</si>
  <si>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</si>
  <si>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</si>
  <si>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</si>
  <si>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</si>
  <si>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</si>
  <si>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</si>
  <si>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</si>
  <si>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</si>
  <si>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</si>
  <si>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</si>
  <si>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</si>
  <si>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</si>
  <si>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</si>
  <si>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</si>
  <si>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</si>
  <si>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</si>
  <si>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</si>
  <si>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</si>
  <si>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</si>
  <si>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</si>
  <si>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</si>
  <si>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</si>
  <si>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</si>
  <si>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</si>
  <si>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</si>
  <si>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</si>
  <si>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</si>
  <si>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</si>
  <si>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</si>
  <si>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</si>
  <si>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</si>
  <si>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</si>
  <si>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</si>
  <si>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</si>
  <si>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</si>
  <si>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</si>
  <si>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</si>
  <si>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</si>
  <si>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</si>
  <si>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</si>
  <si>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</si>
  <si>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</si>
  <si>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</si>
  <si>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</si>
  <si>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</si>
  <si>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</si>
  <si>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</si>
  <si>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</si>
  <si>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</si>
  <si>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</si>
  <si>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</si>
  <si>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</si>
  <si>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</si>
  <si>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</si>
  <si>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</si>
  <si>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</si>
  <si>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</si>
  <si>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</si>
  <si>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</si>
  <si>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</si>
  <si>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</si>
  <si>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</si>
  <si>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</si>
  <si>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</si>
  <si>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</si>
  <si>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</si>
  <si>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</si>
  <si>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</si>
  <si>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</si>
  <si>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</si>
  <si>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</si>
  <si>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</si>
  <si>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</si>
  <si>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</si>
  <si>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</si>
  <si>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</si>
  <si>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</si>
  <si>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</si>
  <si>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</si>
  <si>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</si>
  <si>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</si>
  <si>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</si>
  <si>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</si>
  <si>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</si>
  <si>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</si>
  <si>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</si>
  <si>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</si>
  <si>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</si>
  <si>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</si>
  <si>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</si>
  <si>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</si>
  <si>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</si>
  <si>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</si>
  <si>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</si>
  <si>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</si>
  <si>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</si>
  <si>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</si>
  <si>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</si>
  <si>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</si>
  <si>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</si>
  <si>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</si>
  <si>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</si>
  <si>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</si>
  <si>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</si>
  <si>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</si>
  <si>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</si>
  <si>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</si>
  <si>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</si>
  <si>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</si>
  <si>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</si>
  <si>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</si>
  <si>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</si>
  <si>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</si>
  <si>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</si>
  <si>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</si>
  <si>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</si>
  <si>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</si>
  <si>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</si>
  <si>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</si>
  <si>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</si>
  <si>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</si>
  <si>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</si>
  <si>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</si>
  <si>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</si>
  <si>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</si>
  <si>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</si>
  <si>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</si>
  <si>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</si>
  <si>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</si>
  <si>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</si>
  <si>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</si>
  <si>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</si>
  <si>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</si>
  <si>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</si>
  <si>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</si>
  <si>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</si>
  <si>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</si>
  <si>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</si>
  <si>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</si>
  <si>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</si>
  <si>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</si>
  <si>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</si>
  <si>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</si>
  <si>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</si>
  <si>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</si>
  <si>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</si>
  <si>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</si>
  <si>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</si>
  <si>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</si>
  <si>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</si>
  <si>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</si>
  <si>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</si>
  <si>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</si>
  <si>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</si>
  <si>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</si>
  <si>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</si>
  <si>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</si>
  <si>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</si>
  <si>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</si>
  <si>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</si>
  <si>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</si>
  <si>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</si>
  <si>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</si>
  <si>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</si>
  <si>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</si>
  <si>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</si>
  <si>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</si>
  <si>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</si>
  <si>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</si>
  <si>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</si>
  <si>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</si>
  <si>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</si>
  <si>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</si>
  <si>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</si>
  <si>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</si>
  <si>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</si>
  <si>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</si>
  <si>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</si>
  <si>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</si>
  <si>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</si>
  <si>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</si>
  <si>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</si>
  <si>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</si>
  <si>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</si>
  <si>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</si>
  <si>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</si>
  <si>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</si>
  <si>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</si>
  <si>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</si>
  <si>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</si>
  <si>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</si>
  <si>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</si>
  <si>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</si>
  <si>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</si>
  <si>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</si>
  <si>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</si>
  <si>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</si>
  <si>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</si>
  <si>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</si>
  <si>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</si>
  <si>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</si>
  <si>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</si>
  <si>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</si>
  <si>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</si>
  <si>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</si>
  <si>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</si>
  <si>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</si>
  <si>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</si>
  <si>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</si>
  <si>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</si>
  <si>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</si>
  <si>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</si>
  <si>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</si>
  <si>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</si>
  <si>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</si>
  <si>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</si>
  <si>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</si>
  <si>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</si>
  <si>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</si>
  <si>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</si>
  <si>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</si>
  <si>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</si>
  <si>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</si>
  <si>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</si>
  <si>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</si>
  <si>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</si>
  <si>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</si>
  <si>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</si>
  <si>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</si>
  <si>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</si>
  <si>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</si>
  <si>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</si>
  <si>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</si>
  <si>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</si>
  <si>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</si>
  <si>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</si>
  <si>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</si>
  <si>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</si>
  <si>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</si>
  <si>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</si>
  <si>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</si>
  <si>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</si>
  <si>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</si>
  <si>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</si>
  <si>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</si>
  <si>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</si>
  <si>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</si>
  <si>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</si>
  <si>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</si>
  <si>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</si>
  <si>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</si>
  <si>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</si>
  <si>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</si>
  <si>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</si>
  <si>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</si>
  <si>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</si>
  <si>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</si>
  <si>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</si>
  <si>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</si>
  <si>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</si>
  <si>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</si>
  <si>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</si>
  <si>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</si>
  <si>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</si>
  <si>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</si>
  <si>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</si>
  <si>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</si>
  <si>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</si>
  <si>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</si>
  <si>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</si>
  <si>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</si>
  <si>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</si>
  <si>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</si>
  <si>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</si>
  <si>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</si>
  <si>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</si>
  <si>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</si>
  <si>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</si>
  <si>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</si>
  <si>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</si>
  <si>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</si>
  <si>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</si>
  <si>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</si>
  <si>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</si>
  <si>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</si>
  <si>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</si>
  <si>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</si>
  <si>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</si>
  <si>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</si>
  <si>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</si>
  <si>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</si>
  <si>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</si>
  <si>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</si>
  <si>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</si>
  <si>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</si>
  <si>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</si>
  <si>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</si>
  <si>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</si>
  <si>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</si>
  <si>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</si>
  <si>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</si>
  <si>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</si>
  <si>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</si>
  <si>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</si>
  <si>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</si>
  <si>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</si>
  <si>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</si>
  <si>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</si>
  <si>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</si>
  <si>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</si>
  <si>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</si>
  <si>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</si>
  <si>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</si>
  <si>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</si>
  <si>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</si>
  <si>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</si>
  <si>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</si>
  <si>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</si>
  <si>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</si>
  <si>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</si>
  <si>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</si>
  <si>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</si>
  <si>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</si>
  <si>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</si>
  <si>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</si>
  <si>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</si>
  <si>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</si>
  <si>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</si>
  <si>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</si>
  <si>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</si>
  <si>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</si>
  <si>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</si>
  <si>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</si>
  <si>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</si>
  <si>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</si>
  <si>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</si>
  <si>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</si>
  <si>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</si>
  <si>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</si>
  <si>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</si>
  <si>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</si>
  <si>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</si>
  <si>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</si>
  <si>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</si>
  <si>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</si>
  <si>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</si>
  <si>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</si>
  <si>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</si>
  <si>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</si>
  <si>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</si>
  <si>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</si>
  <si>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</si>
  <si>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</si>
  <si>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</si>
  <si>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</si>
  <si>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</si>
  <si>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</si>
  <si>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</si>
  <si>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</si>
  <si>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</si>
  <si>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</si>
  <si>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</si>
  <si>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</si>
  <si>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</si>
  <si>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</si>
  <si>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</si>
  <si>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</si>
  <si>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</si>
  <si>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</si>
  <si>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</si>
  <si>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</si>
  <si>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</si>
  <si>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</si>
  <si>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</si>
  <si>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</si>
  <si>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</si>
  <si>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</si>
  <si>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</si>
  <si>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</si>
  <si>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</si>
  <si>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</si>
  <si>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</si>
  <si>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</si>
  <si>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</si>
  <si>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</si>
  <si>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</si>
  <si>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</si>
  <si>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</si>
  <si>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</si>
  <si>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</si>
  <si>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</si>
  <si>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</si>
  <si>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</si>
  <si>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</si>
  <si>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</si>
  <si>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</si>
  <si>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</si>
  <si>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</si>
  <si>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</si>
  <si>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</si>
  <si>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</si>
  <si>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</si>
  <si>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</si>
  <si>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</si>
  <si>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</si>
  <si>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</si>
  <si>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</si>
  <si>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</si>
  <si>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</si>
  <si>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</si>
  <si>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</si>
  <si>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</si>
  <si>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</si>
  <si>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</si>
  <si>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</si>
  <si>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</si>
  <si>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</si>
  <si>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</si>
  <si>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</si>
  <si>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</si>
  <si>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</si>
  <si>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</si>
  <si>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</si>
  <si>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</si>
  <si>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</si>
  <si>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</si>
  <si>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</si>
  <si>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</si>
  <si>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</si>
  <si>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</si>
  <si>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</si>
  <si>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</si>
  <si>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</si>
  <si>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</si>
  <si>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</si>
  <si>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</si>
  <si>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</si>
  <si>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</si>
  <si>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</si>
  <si>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</si>
  <si>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</si>
  <si>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</si>
  <si>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</si>
  <si>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</si>
  <si>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</si>
  <si>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</si>
  <si>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</si>
  <si>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</si>
  <si>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</si>
  <si>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</si>
  <si>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</si>
  <si>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</si>
  <si>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</si>
  <si>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</si>
  <si>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</si>
  <si>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</si>
  <si>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</si>
  <si>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</si>
  <si>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</si>
  <si>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</si>
  <si>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</si>
  <si>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</si>
  <si>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</si>
  <si>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</si>
  <si>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</si>
  <si>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</si>
  <si>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</si>
  <si>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</si>
  <si>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</si>
  <si>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</si>
  <si>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</si>
  <si>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</si>
  <si>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</si>
  <si>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</si>
  <si>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</si>
  <si>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</si>
  <si>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</si>
  <si>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</si>
  <si>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</si>
  <si>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</si>
  <si>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</si>
  <si>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</si>
  <si>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</si>
  <si>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</si>
  <si>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</si>
  <si>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</si>
  <si>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</si>
  <si>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</si>
  <si>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</si>
  <si>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</si>
  <si>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</si>
  <si>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</si>
  <si>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</si>
  <si>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</si>
  <si>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</si>
  <si>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</si>
  <si>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</si>
  <si>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</si>
  <si>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</si>
  <si>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</si>
  <si>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</si>
  <si>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</si>
  <si>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</si>
  <si>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</si>
  <si>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</si>
  <si>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</si>
  <si>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</si>
  <si>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</si>
  <si>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</si>
  <si>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</si>
  <si>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</si>
  <si>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</si>
  <si>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</si>
  <si>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</si>
  <si>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</si>
  <si>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</si>
  <si>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</si>
  <si>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</si>
  <si>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</si>
  <si>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</si>
  <si>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</si>
  <si>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</si>
  <si>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</si>
  <si>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</si>
  <si>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</si>
  <si>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</si>
  <si>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</si>
  <si>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</si>
  <si>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</si>
  <si>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</si>
  <si>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</si>
  <si>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</si>
  <si>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</si>
  <si>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</si>
  <si>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</si>
  <si>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</si>
  <si>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</si>
  <si>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</si>
  <si>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</si>
  <si>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</si>
  <si>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</si>
  <si>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</si>
  <si>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</si>
  <si>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</si>
  <si>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</si>
  <si>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</si>
  <si>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</si>
  <si>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</si>
  <si>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</si>
  <si>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</si>
  <si>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</si>
  <si>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</si>
  <si>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</si>
  <si>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</si>
  <si>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</si>
  <si>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</si>
  <si>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</si>
  <si>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</si>
  <si>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</si>
  <si>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</si>
  <si>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</si>
  <si>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</si>
  <si>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</si>
  <si>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</si>
  <si>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</si>
  <si>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</si>
  <si>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</si>
  <si>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</si>
  <si>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</si>
  <si>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</si>
  <si>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</si>
  <si>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</si>
  <si>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</si>
  <si>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</si>
  <si>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</si>
  <si>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</si>
  <si>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</si>
  <si>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</si>
  <si>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</si>
  <si>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</si>
  <si>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</si>
  <si>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</si>
  <si>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</si>
  <si>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</si>
  <si>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</si>
  <si>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</si>
  <si>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</si>
  <si>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</si>
  <si>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</si>
  <si>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</si>
  <si>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</si>
  <si>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</si>
  <si>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</si>
  <si>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</si>
  <si>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</si>
  <si>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</si>
  <si>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</si>
  <si>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</si>
  <si>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</si>
  <si>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</si>
  <si>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</si>
  <si>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</si>
  <si>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</si>
  <si>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</si>
  <si>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</si>
  <si>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</si>
  <si>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</si>
  <si>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</si>
  <si>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</si>
  <si>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</si>
  <si>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</si>
  <si>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</si>
  <si>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</si>
  <si>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</si>
  <si>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</si>
  <si>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</si>
  <si>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</si>
  <si>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</si>
  <si>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</si>
  <si>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</si>
  <si>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</si>
  <si>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</si>
  <si>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</si>
  <si>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</si>
  <si>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</si>
  <si>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</si>
  <si>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</si>
  <si>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</si>
  <si>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</si>
  <si>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</si>
  <si>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</si>
  <si>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</si>
  <si>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</si>
  <si>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</si>
  <si>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</si>
  <si>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</si>
  <si>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</si>
  <si>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</si>
  <si>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</si>
  <si>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</si>
  <si>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</si>
  <si>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</si>
  <si>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</si>
  <si>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</si>
  <si>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</si>
  <si>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</si>
  <si>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</si>
  <si>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</si>
  <si>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</si>
  <si>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</si>
  <si>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</si>
  <si>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</si>
  <si>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</si>
  <si>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</si>
  <si>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</si>
  <si>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</si>
  <si>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</si>
  <si>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</si>
  <si>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</si>
  <si>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</si>
  <si>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</si>
  <si>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</si>
  <si>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</si>
  <si>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</si>
  <si>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</si>
  <si>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</si>
  <si>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</si>
  <si>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</si>
  <si>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</si>
  <si>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</si>
  <si>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</si>
  <si>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</si>
  <si>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</si>
  <si>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</si>
  <si>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</si>
  <si>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</si>
  <si>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</si>
  <si>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</si>
  <si>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</si>
  <si>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</si>
  <si>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</si>
  <si>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</si>
  <si>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</si>
  <si>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</si>
  <si>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</si>
  <si>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</si>
  <si>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</si>
  <si>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</si>
  <si>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</si>
  <si>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</si>
  <si>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</si>
  <si>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</si>
  <si>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</si>
  <si>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</si>
  <si>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</si>
  <si>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</si>
  <si>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</si>
  <si>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</si>
  <si>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</si>
  <si>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</si>
  <si>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</si>
  <si>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</si>
  <si>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</si>
  <si>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</si>
  <si>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</si>
  <si>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</si>
  <si>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</si>
  <si>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</si>
  <si>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</si>
  <si>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</si>
  <si>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</si>
  <si>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</si>
  <si>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</si>
  <si>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</si>
  <si>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</si>
  <si>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</si>
  <si>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</si>
  <si>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</si>
  <si>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</si>
  <si>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</si>
  <si>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</si>
  <si>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</si>
  <si>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</si>
  <si>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</si>
  <si>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</si>
  <si>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</si>
  <si>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</si>
  <si>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</si>
  <si>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</si>
  <si>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</si>
  <si>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</si>
  <si>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</si>
  <si>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</si>
  <si>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</si>
  <si>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</si>
  <si>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</si>
  <si>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</si>
  <si>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</si>
  <si>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</si>
  <si>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</si>
  <si>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</si>
  <si>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</si>
  <si>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</si>
  <si>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</si>
  <si>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</si>
  <si>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</si>
  <si>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</si>
  <si>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</si>
  <si>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</si>
  <si>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</si>
  <si>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</si>
  <si>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</si>
  <si>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</si>
  <si>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</si>
  <si>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</si>
  <si>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</si>
  <si>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</si>
  <si>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</si>
  <si>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</si>
  <si>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</si>
  <si>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</si>
  <si>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</si>
  <si>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</si>
  <si>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</si>
  <si>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</si>
  <si>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</si>
  <si>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</si>
  <si>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</si>
  <si>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</si>
  <si>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</si>
  <si>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</si>
  <si>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</si>
  <si>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</si>
  <si>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</si>
  <si>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</si>
  <si>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</si>
  <si>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</si>
  <si>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</si>
  <si>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</si>
  <si>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</si>
  <si>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</si>
  <si>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</si>
  <si>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</si>
  <si>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</si>
  <si>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</si>
  <si>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</si>
  <si>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</si>
  <si>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</si>
  <si>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</si>
  <si>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</si>
  <si>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</si>
  <si>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</si>
  <si>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</si>
  <si>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</si>
  <si>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</si>
  <si>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</si>
  <si>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</si>
  <si>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</si>
  <si>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</si>
  <si>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</si>
  <si>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</si>
  <si>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</si>
  <si>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</si>
  <si>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</si>
  <si>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</si>
  <si>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</si>
  <si>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</si>
  <si>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</si>
  <si>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</si>
  <si>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</si>
  <si>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</si>
  <si>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</si>
  <si>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</si>
  <si>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</si>
  <si>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</si>
  <si>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</si>
  <si>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</si>
  <si>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</si>
  <si>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</si>
  <si>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</si>
  <si>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</si>
  <si>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</si>
  <si>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</si>
  <si>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</si>
  <si>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</si>
  <si>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</si>
  <si>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</si>
  <si>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</si>
  <si>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</si>
  <si>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</si>
  <si>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</si>
  <si>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</si>
  <si>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</si>
  <si>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</si>
  <si>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</si>
  <si>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</si>
  <si>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</si>
  <si>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</si>
  <si>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</si>
  <si>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</si>
  <si>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</si>
  <si>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</si>
  <si>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</si>
  <si>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</si>
  <si>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</si>
  <si>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</si>
  <si>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</si>
  <si>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</si>
  <si>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</si>
  <si>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</si>
  <si>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</si>
  <si>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</si>
  <si>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</si>
  <si>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</si>
  <si>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</si>
  <si>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</si>
  <si>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</si>
  <si>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</si>
  <si>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</si>
  <si>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</si>
  <si>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</si>
  <si>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</si>
  <si>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</si>
  <si>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</si>
  <si>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</si>
  <si>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</si>
  <si>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</si>
  <si>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</si>
  <si>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</si>
  <si>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</si>
  <si>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</si>
  <si>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</si>
  <si>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</si>
  <si>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</si>
  <si>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</si>
  <si>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</si>
  <si>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</si>
  <si>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</si>
  <si>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</si>
  <si>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</si>
  <si>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</si>
  <si>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</si>
  <si>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</si>
  <si>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</si>
  <si>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</si>
  <si>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</si>
  <si>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</si>
  <si>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</si>
  <si>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</si>
  <si>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</si>
  <si>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</si>
  <si>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</si>
  <si>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</si>
  <si>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</si>
  <si>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</si>
  <si>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</si>
  <si>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</si>
  <si>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</si>
  <si>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</si>
  <si>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</si>
  <si>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</si>
  <si>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</si>
  <si>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</si>
  <si>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</si>
  <si>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</si>
  <si>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</si>
  <si>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</si>
  <si>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</si>
  <si>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</si>
  <si>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</si>
  <si>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</si>
  <si>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</si>
  <si>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</si>
  <si>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</si>
  <si>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</si>
  <si>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</si>
  <si>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</si>
  <si>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</si>
  <si>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</si>
  <si>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</si>
  <si>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</si>
  <si>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</si>
  <si>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</si>
  <si>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</si>
  <si>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</si>
  <si>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</si>
  <si>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</si>
  <si>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</si>
  <si>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</si>
  <si>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</si>
  <si>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</si>
  <si>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</si>
  <si>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</si>
  <si>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</si>
  <si>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</si>
  <si>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</si>
  <si>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</si>
  <si>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</si>
  <si>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</si>
  <si>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</si>
  <si>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</si>
  <si>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</si>
  <si>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</si>
  <si>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</si>
  <si>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</si>
  <si>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</si>
  <si>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</si>
  <si>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</si>
  <si>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</si>
  <si>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</si>
  <si>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</si>
  <si>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</si>
  <si>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</si>
  <si>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</si>
  <si>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</si>
  <si>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</si>
  <si>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</si>
  <si>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</si>
  <si>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</si>
  <si>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</si>
  <si>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</si>
  <si>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</si>
  <si>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</si>
  <si>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</si>
  <si>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</si>
  <si>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</si>
  <si>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</si>
  <si>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</si>
  <si>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</si>
  <si>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</si>
  <si>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</si>
  <si>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</si>
  <si>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</si>
  <si>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</si>
  <si>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</si>
  <si>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</si>
  <si>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</si>
  <si>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</si>
  <si>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</si>
  <si>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</si>
  <si>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</si>
  <si>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</si>
  <si>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</si>
  <si>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</si>
  <si>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</si>
  <si>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</si>
  <si>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</si>
  <si>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</si>
  <si>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</si>
  <si>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</si>
  <si>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</si>
  <si>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</si>
  <si>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</si>
  <si>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</si>
  <si>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</si>
  <si>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</si>
  <si>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</si>
  <si>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</si>
  <si>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</si>
  <si>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</si>
  <si>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</si>
  <si>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</si>
  <si>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</si>
  <si>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</si>
  <si>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</si>
  <si>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</si>
  <si>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</si>
  <si>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</si>
  <si>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</si>
  <si>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</si>
  <si>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</si>
  <si>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</si>
  <si>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</si>
  <si>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</si>
  <si>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</si>
  <si>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</si>
  <si>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</si>
  <si>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</si>
  <si>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</si>
  <si>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</si>
  <si>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</si>
  <si>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</si>
  <si>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</si>
  <si>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</si>
  <si>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</si>
  <si>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</si>
  <si>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</si>
  <si>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</si>
  <si>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</si>
  <si>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</si>
  <si>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</si>
  <si>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</si>
  <si>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</si>
  <si>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</si>
  <si>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</si>
  <si>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</si>
  <si>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</si>
  <si>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</si>
  <si>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</si>
  <si>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</si>
  <si>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</si>
  <si>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</si>
  <si>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</si>
  <si>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</si>
  <si>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</si>
  <si>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</si>
  <si>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</si>
  <si>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</si>
  <si>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</si>
  <si>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</si>
  <si>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</si>
  <si>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</si>
  <si>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</si>
  <si>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</si>
  <si>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</si>
  <si>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</si>
  <si>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</si>
  <si>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</si>
  <si>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</si>
  <si>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</si>
  <si>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</si>
  <si>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</si>
  <si>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</si>
  <si>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</si>
  <si>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</si>
  <si>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</si>
  <si>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</si>
  <si>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</si>
  <si>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</si>
  <si>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</si>
  <si>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</si>
  <si>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</si>
  <si>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</si>
  <si>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</si>
  <si>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</si>
  <si>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</si>
  <si>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</si>
  <si>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</si>
  <si>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</si>
  <si>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</si>
  <si>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</si>
  <si>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</si>
  <si>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</si>
  <si>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</si>
  <si>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</si>
  <si>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</si>
  <si>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</si>
  <si>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</si>
  <si>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</si>
  <si>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</si>
  <si>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</si>
  <si>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</si>
  <si>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</si>
  <si>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</si>
  <si>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</si>
  <si>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</si>
  <si>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</si>
  <si>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</si>
  <si>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</si>
  <si>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</si>
  <si>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</si>
  <si>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</si>
  <si>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</si>
  <si>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</si>
  <si>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</si>
  <si>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</si>
  <si>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</si>
  <si>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</si>
  <si>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</si>
  <si>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</si>
  <si>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</si>
  <si>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</si>
  <si>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</si>
  <si>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</si>
  <si>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</si>
  <si>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</si>
  <si>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</si>
  <si>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</si>
  <si>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</si>
  <si>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</si>
  <si>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</si>
  <si>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</si>
  <si>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</si>
  <si>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</si>
  <si>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</si>
  <si>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</si>
  <si>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</si>
  <si>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</si>
  <si>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</si>
  <si>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</si>
  <si>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</si>
  <si>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</si>
  <si>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</si>
  <si>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</si>
  <si>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</si>
  <si>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</si>
  <si>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</si>
  <si>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</si>
  <si>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</si>
  <si>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</si>
  <si>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</si>
  <si>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</si>
  <si>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</si>
  <si>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</si>
  <si>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</si>
  <si>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</si>
  <si>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</si>
  <si>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</si>
  <si>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</si>
  <si>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</si>
  <si>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</si>
  <si>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</si>
  <si>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</si>
  <si>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</si>
  <si>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</si>
  <si>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</si>
  <si>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</si>
  <si>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</si>
  <si>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</si>
  <si>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</si>
  <si>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</si>
  <si>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</si>
  <si>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</si>
  <si>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</si>
  <si>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</si>
  <si>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</si>
  <si>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</si>
  <si>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</si>
  <si>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</si>
  <si>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</si>
  <si>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</si>
  <si>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</si>
  <si>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</si>
  <si>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</si>
  <si>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</si>
  <si>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</si>
  <si>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</si>
  <si>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</si>
  <si>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</si>
  <si>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</si>
  <si>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</si>
  <si>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</si>
  <si>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</si>
  <si>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</si>
  <si>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</si>
  <si>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</si>
  <si>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</si>
  <si>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</si>
  <si>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</si>
  <si>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</si>
  <si>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</si>
  <si>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</si>
  <si>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</si>
  <si>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</si>
  <si>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</si>
  <si>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</si>
  <si>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</si>
  <si>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</si>
  <si>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</si>
  <si>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</si>
  <si>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</si>
  <si>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</si>
  <si>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</si>
  <si>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</si>
  <si>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</si>
  <si>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</si>
  <si>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</si>
  <si>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</si>
  <si>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</si>
  <si>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</si>
  <si>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</si>
  <si>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</si>
  <si>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</si>
  <si>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</si>
  <si>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</si>
  <si>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</si>
  <si>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</si>
  <si>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</si>
  <si>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</si>
  <si>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</si>
  <si>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</si>
  <si>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</si>
  <si>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</si>
  <si>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</si>
  <si>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</si>
  <si>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</si>
  <si>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</si>
  <si>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</si>
  <si>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</si>
  <si>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</si>
  <si>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</si>
  <si>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</si>
  <si>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</si>
  <si>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</si>
  <si>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</si>
  <si>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</si>
  <si>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</si>
  <si>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</si>
  <si>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</si>
  <si>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</si>
  <si>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</si>
  <si>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</si>
  <si>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</si>
  <si>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</si>
  <si>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</si>
  <si>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</si>
  <si>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</si>
  <si>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</si>
  <si>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</si>
  <si>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</si>
  <si>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</si>
  <si>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</si>
  <si>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</si>
  <si>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</si>
  <si>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</si>
  <si>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</si>
  <si>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</si>
  <si>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</si>
  <si>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</si>
  <si>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</si>
  <si>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</si>
  <si>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</si>
  <si>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</si>
  <si>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</si>
  <si>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</si>
  <si>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</si>
  <si>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</si>
  <si>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</si>
  <si>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</si>
  <si>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</si>
  <si>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</si>
  <si>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</si>
  <si>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</si>
  <si>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</si>
  <si>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</si>
  <si>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</si>
  <si>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</si>
  <si>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</si>
  <si>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</si>
  <si>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</si>
  <si>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</si>
  <si>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</si>
  <si>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</si>
  <si>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</si>
  <si>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</si>
  <si>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</si>
  <si>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</si>
  <si>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</si>
  <si>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</si>
  <si>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</si>
  <si>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</si>
  <si>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</si>
  <si>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</si>
  <si>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</si>
  <si>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</si>
  <si>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</si>
  <si>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</si>
  <si>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</si>
  <si>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</si>
  <si>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</si>
  <si>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</si>
  <si>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</si>
  <si>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</si>
  <si>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</si>
  <si>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</si>
  <si>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</si>
  <si>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</si>
  <si>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</si>
  <si>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</si>
  <si>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</si>
  <si>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</si>
  <si>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</si>
  <si>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</si>
  <si>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</si>
  <si>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</si>
  <si>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</si>
  <si>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</si>
  <si>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</si>
  <si>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</si>
  <si>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</si>
  <si>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</si>
  <si>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</si>
  <si>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</si>
  <si>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</si>
  <si>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</si>
  <si>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</si>
  <si>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</si>
  <si>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</si>
  <si>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</si>
  <si>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</si>
  <si>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</si>
  <si>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</si>
  <si>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</si>
  <si>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</si>
  <si>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</si>
  <si>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</si>
  <si>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</si>
  <si>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</si>
  <si>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</si>
  <si>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</si>
  <si>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</si>
  <si>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</si>
  <si>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</si>
  <si>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</si>
  <si>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</si>
  <si>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</si>
  <si>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</si>
  <si>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</si>
  <si>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</si>
  <si>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</si>
  <si>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</si>
  <si>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</si>
  <si>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</si>
  <si>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</si>
  <si>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</si>
  <si>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</si>
  <si>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</si>
  <si>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</si>
  <si>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</si>
  <si>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</si>
  <si>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</si>
  <si>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</si>
  <si>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</si>
  <si>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</si>
  <si>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</si>
  <si>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</si>
  <si>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</si>
  <si>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</si>
  <si>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</si>
  <si>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</si>
  <si>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</si>
  <si>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</si>
  <si>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</si>
  <si>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</si>
  <si>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</si>
  <si>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</si>
  <si>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</si>
  <si>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</si>
  <si>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</si>
  <si>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</si>
  <si>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</si>
  <si>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</si>
  <si>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</si>
  <si>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</si>
  <si>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</si>
  <si>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</si>
  <si>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</si>
  <si>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</si>
  <si>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</si>
  <si>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</si>
  <si>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</si>
  <si>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</si>
  <si>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</si>
  <si>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</si>
  <si>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</si>
  <si>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</si>
  <si>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</si>
  <si>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</si>
  <si>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</si>
  <si>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</si>
  <si>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</si>
  <si>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</si>
  <si>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</si>
  <si>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</si>
  <si>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</si>
  <si>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</si>
  <si>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</si>
  <si>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</si>
  <si>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</si>
  <si>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</si>
  <si>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</si>
  <si>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</si>
  <si>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</si>
  <si>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</si>
  <si>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</si>
  <si>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</si>
  <si>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</si>
  <si>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</si>
  <si>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</si>
  <si>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</si>
  <si>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</si>
  <si>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</si>
  <si>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</si>
  <si>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</si>
  <si>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</si>
  <si>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</si>
  <si>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</si>
  <si>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</si>
  <si>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</si>
  <si>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</si>
  <si>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</si>
  <si>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</si>
  <si>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</si>
  <si>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</si>
  <si>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</si>
  <si>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</si>
  <si>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</si>
  <si>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</si>
  <si>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</si>
  <si>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</si>
  <si>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</si>
  <si>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</si>
  <si>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</si>
  <si>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</si>
  <si>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</si>
  <si>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</si>
  <si>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</si>
  <si>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</si>
  <si>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</si>
  <si>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</si>
  <si>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</si>
  <si>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</si>
  <si>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</si>
  <si>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</si>
  <si>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</si>
  <si>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</si>
  <si>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</si>
  <si>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</si>
  <si>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</si>
  <si>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</si>
  <si>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</si>
  <si>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</si>
  <si>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</si>
  <si>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</si>
  <si>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</si>
  <si>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</si>
  <si>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</si>
  <si>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</si>
  <si>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</si>
  <si>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</si>
  <si>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</si>
  <si>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</si>
  <si>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</si>
  <si>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</si>
  <si>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</si>
  <si>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</si>
  <si>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</si>
  <si>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</si>
  <si>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</si>
  <si>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</si>
  <si>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</si>
  <si>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</si>
  <si>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</si>
  <si>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</si>
  <si>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</si>
  <si>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</si>
  <si>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</si>
  <si>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</si>
  <si>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</si>
  <si>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</si>
  <si>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</si>
  <si>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</si>
  <si>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</si>
  <si>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</si>
  <si>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</si>
  <si>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</si>
  <si>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</si>
  <si>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</si>
  <si>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</si>
  <si>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</si>
  <si>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</si>
  <si>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</si>
  <si>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</si>
  <si>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</si>
  <si>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</si>
  <si>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</si>
  <si>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</si>
  <si>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</si>
  <si>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</si>
  <si>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</si>
  <si>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</si>
  <si>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</si>
  <si>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</si>
  <si>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</si>
  <si>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</si>
  <si>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</si>
  <si>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</si>
  <si>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</si>
  <si>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</si>
  <si>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</si>
  <si>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</si>
  <si>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</si>
  <si>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</si>
  <si>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</si>
  <si>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</si>
  <si>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</si>
  <si>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</si>
  <si>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</si>
  <si>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</si>
  <si>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</si>
  <si>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</si>
  <si>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</si>
  <si>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</si>
  <si>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</si>
  <si>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</si>
  <si>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</si>
  <si>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</si>
  <si>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</si>
  <si>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</si>
  <si>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</si>
  <si>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</si>
  <si>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</si>
  <si>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</si>
  <si>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</si>
  <si>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</si>
  <si>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</si>
  <si>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</si>
  <si>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</si>
  <si>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</si>
  <si>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</si>
  <si>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</si>
  <si>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</si>
  <si>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</si>
  <si>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</si>
  <si>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</si>
  <si>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</si>
  <si>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</si>
  <si>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</si>
  <si>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</si>
  <si>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</si>
  <si>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</si>
  <si>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</si>
  <si>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</si>
  <si>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</si>
  <si>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</si>
  <si>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</si>
  <si>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</si>
  <si>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</si>
  <si>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</si>
  <si>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</si>
  <si>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</si>
  <si>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</si>
  <si>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</si>
  <si>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</si>
  <si>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</si>
  <si>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</si>
  <si>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</si>
  <si>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</si>
  <si>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</si>
  <si>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</si>
  <si>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</si>
  <si>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</si>
  <si>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</si>
  <si>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</si>
  <si>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</si>
  <si>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</si>
  <si>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</si>
  <si>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</si>
  <si>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</si>
  <si>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</si>
  <si>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</si>
  <si>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</si>
  <si>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</si>
  <si>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</si>
  <si>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</si>
  <si>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</si>
  <si>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</si>
  <si>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</si>
  <si>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</si>
  <si>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</si>
  <si>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</si>
  <si>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</si>
  <si>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</si>
  <si>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</si>
  <si>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</si>
  <si>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</si>
  <si>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</si>
  <si>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</si>
  <si>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</si>
  <si>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</si>
  <si>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</si>
  <si>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</si>
  <si>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</si>
  <si>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</si>
  <si>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</si>
  <si>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</si>
  <si>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</si>
  <si>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</si>
  <si>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</si>
  <si>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</si>
  <si>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</si>
  <si>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</si>
  <si>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</si>
  <si>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</si>
  <si>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</si>
  <si>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</si>
  <si>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</si>
  <si>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</si>
  <si>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</si>
  <si>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</si>
  <si>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</si>
  <si>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</si>
  <si>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</si>
  <si>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</si>
  <si>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</si>
  <si>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</si>
  <si>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</si>
  <si>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</si>
  <si>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</si>
  <si>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</si>
  <si>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</si>
  <si>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</si>
  <si>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</si>
  <si>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</si>
  <si>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</si>
  <si>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</si>
  <si>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</si>
  <si>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</si>
  <si>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</si>
  <si>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</si>
  <si>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</si>
  <si>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</si>
  <si>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</si>
  <si>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</si>
  <si>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</si>
  <si>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</si>
  <si>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</si>
  <si>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</si>
  <si>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</si>
  <si>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</si>
  <si>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</si>
  <si>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</si>
  <si>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</si>
  <si>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</si>
  <si>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</si>
  <si>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</si>
  <si>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</si>
  <si>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</si>
  <si>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</si>
  <si>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</si>
  <si>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</si>
  <si>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</si>
  <si>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</si>
  <si>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</si>
  <si>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</si>
  <si>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</si>
  <si>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</si>
  <si>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</si>
  <si>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</si>
  <si>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</si>
  <si>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</si>
  <si>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</si>
  <si>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</si>
  <si>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</si>
  <si>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</si>
  <si>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</si>
  <si>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</si>
  <si>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</si>
  <si>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</si>
  <si>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</si>
  <si>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</si>
  <si>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</si>
  <si>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</si>
  <si>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</si>
  <si>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</si>
  <si>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</si>
  <si>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</si>
  <si>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</si>
  <si>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</si>
  <si>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</si>
  <si>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</si>
  <si>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</si>
  <si>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</si>
  <si>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</si>
  <si>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</si>
  <si>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</si>
  <si>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</si>
  <si>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</si>
  <si>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</si>
  <si>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</si>
  <si>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</si>
  <si>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</si>
  <si>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</si>
  <si>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</si>
  <si>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</si>
  <si>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</si>
  <si>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</si>
  <si>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</si>
  <si>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</si>
  <si>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</si>
  <si>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</si>
  <si>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</si>
  <si>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</si>
  <si>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</si>
  <si>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</si>
  <si>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</si>
  <si>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</si>
  <si>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</si>
  <si>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</si>
  <si>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</si>
  <si>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</si>
  <si>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</si>
  <si>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</si>
  <si>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</si>
  <si>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</si>
  <si>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</si>
  <si>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</si>
  <si>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</si>
  <si>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</si>
  <si>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</si>
  <si>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</si>
  <si>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</si>
  <si>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</si>
  <si>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</si>
  <si>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</si>
  <si>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</si>
  <si>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</si>
  <si>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</si>
  <si>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</si>
  <si>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</si>
  <si>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</si>
  <si>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</si>
  <si>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</si>
  <si>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</si>
  <si>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</si>
  <si>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</si>
  <si>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</si>
  <si>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</si>
  <si>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</si>
  <si>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</si>
  <si>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</si>
  <si>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</si>
  <si>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</si>
  <si>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</si>
  <si>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</si>
  <si>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</si>
  <si>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</si>
  <si>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</si>
  <si>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</si>
  <si>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</si>
  <si>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</si>
  <si>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</si>
  <si>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</si>
  <si>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</si>
  <si>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</si>
  <si>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</si>
  <si>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</si>
  <si>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</si>
  <si>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</si>
  <si>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</si>
  <si>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</si>
  <si>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</si>
  <si>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</si>
  <si>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</si>
  <si>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</si>
  <si>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</si>
  <si>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</si>
  <si>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</si>
  <si>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</si>
  <si>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</si>
  <si>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</si>
  <si>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</si>
  <si>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</si>
  <si>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</si>
  <si>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</si>
  <si>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</si>
  <si>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</si>
  <si>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</si>
  <si>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</si>
  <si>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</si>
  <si>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</si>
  <si>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</si>
  <si>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</si>
  <si>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</si>
  <si>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</si>
  <si>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</si>
  <si>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</si>
  <si>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</si>
  <si>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</si>
  <si>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</si>
  <si>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</si>
  <si>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</si>
  <si>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</si>
  <si>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</si>
  <si>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</si>
  <si>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</si>
  <si>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</si>
  <si>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</si>
  <si>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</si>
  <si>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</si>
  <si>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</si>
  <si>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</si>
  <si>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</si>
  <si>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</si>
  <si>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</si>
  <si>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</si>
  <si>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</si>
  <si>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</si>
  <si>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</si>
  <si>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</si>
  <si>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</si>
  <si>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</si>
  <si>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</si>
  <si>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</si>
  <si>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</si>
  <si>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</si>
  <si>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</si>
  <si>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</si>
  <si>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</si>
  <si>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</si>
  <si>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</si>
  <si>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</si>
  <si>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</si>
  <si>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</si>
  <si>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</si>
  <si>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</si>
  <si>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</si>
  <si>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</si>
  <si>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</si>
  <si>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</si>
  <si>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</si>
  <si>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</si>
  <si>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</si>
  <si>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</si>
  <si>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</si>
  <si>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</si>
  <si>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</si>
  <si>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</si>
  <si>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</si>
  <si>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</si>
  <si>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</si>
  <si>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</si>
  <si>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</si>
  <si>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</si>
  <si>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</si>
  <si>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</si>
  <si>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</si>
  <si>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</si>
  <si>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</si>
  <si>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</si>
  <si>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</si>
  <si>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</si>
  <si>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</si>
  <si>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</si>
  <si>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</si>
  <si>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</si>
  <si>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</si>
  <si>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</si>
  <si>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</si>
  <si>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</si>
  <si>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</si>
  <si>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</si>
  <si>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</si>
  <si>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</si>
  <si>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</si>
  <si>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</si>
  <si>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</si>
  <si>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</si>
  <si>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</si>
  <si>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</si>
  <si>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</si>
  <si>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</si>
  <si>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</si>
  <si>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</si>
  <si>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</si>
  <si>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</si>
  <si>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</si>
  <si>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</si>
  <si>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</si>
  <si>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</si>
  <si>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</si>
  <si>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</si>
  <si>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</si>
  <si>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</si>
  <si>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</si>
  <si>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</si>
  <si>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</si>
  <si>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</si>
  <si>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</si>
  <si>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</si>
  <si>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</si>
  <si>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</si>
  <si>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</si>
  <si>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</si>
  <si>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</si>
  <si>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</si>
  <si>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</si>
  <si>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</si>
  <si>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</si>
  <si>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</si>
  <si>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</si>
  <si>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</si>
  <si>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</si>
  <si>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</si>
  <si>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</si>
  <si>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</si>
  <si>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</si>
  <si>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</si>
  <si>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</si>
  <si>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</si>
  <si>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</si>
  <si>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</si>
  <si>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</si>
  <si>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</si>
  <si>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</si>
  <si>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</si>
  <si>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</si>
  <si>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</si>
  <si>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</si>
  <si>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</si>
  <si>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</si>
  <si>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</si>
  <si>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</si>
  <si>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</si>
  <si>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</si>
  <si>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</si>
  <si>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</si>
  <si>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</si>
  <si>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</si>
  <si>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</si>
  <si>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</si>
  <si>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</si>
  <si>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</si>
  <si>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</si>
  <si>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</si>
  <si>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</si>
  <si>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</si>
  <si>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</si>
  <si>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</si>
  <si>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</si>
  <si>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</si>
  <si>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</si>
  <si>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</si>
  <si>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</si>
  <si>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</si>
  <si>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</si>
  <si>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</si>
  <si>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</si>
  <si>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</si>
  <si>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</si>
  <si>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</si>
  <si>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</si>
  <si>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</si>
  <si>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</si>
  <si>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</si>
  <si>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</si>
  <si>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</si>
  <si>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</si>
  <si>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</si>
  <si>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</si>
  <si>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</si>
  <si>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</si>
  <si>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</si>
  <si>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</si>
  <si>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</si>
  <si>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</si>
  <si>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</si>
  <si>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</si>
  <si>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</si>
  <si>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</si>
  <si>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</si>
  <si>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</si>
  <si>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</si>
  <si>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</si>
  <si>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</si>
  <si>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</si>
  <si>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</si>
  <si>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</si>
  <si>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</si>
  <si>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</si>
  <si>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</si>
  <si>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</si>
  <si>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</si>
  <si>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</si>
  <si>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</si>
  <si>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</si>
  <si>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</si>
  <si>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</si>
  <si>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</si>
  <si>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</si>
  <si>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</si>
  <si>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</si>
  <si>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</si>
  <si>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</si>
  <si>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</si>
  <si>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</si>
  <si>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</si>
  <si>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</si>
  <si>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</si>
  <si>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</si>
  <si>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</si>
  <si>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</si>
  <si>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</si>
  <si>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</si>
  <si>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</si>
  <si>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</si>
  <si>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</si>
  <si>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</si>
  <si>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</si>
  <si>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</si>
  <si>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</si>
  <si>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</si>
  <si>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</si>
  <si>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</si>
  <si>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</si>
  <si>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</si>
  <si>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</si>
  <si>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</si>
  <si>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</si>
  <si>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</si>
  <si>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</si>
  <si>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</si>
  <si>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</si>
  <si>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</si>
  <si>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</si>
  <si>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</si>
  <si>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</si>
  <si>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</si>
  <si>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</si>
  <si>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</si>
  <si>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</si>
  <si>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</si>
  <si>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</si>
  <si>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</si>
  <si>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</si>
  <si>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</si>
  <si>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</si>
  <si>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</si>
  <si>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</si>
  <si>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</si>
  <si>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</si>
  <si>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</si>
  <si>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</si>
  <si>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</si>
  <si>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</si>
  <si>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</si>
  <si>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</si>
  <si>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</si>
  <si>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</si>
  <si>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</si>
  <si>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</si>
  <si>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</si>
  <si>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</si>
  <si>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</si>
  <si>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</si>
  <si>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</si>
  <si>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</si>
  <si>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</si>
  <si>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</si>
  <si>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</si>
  <si>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</si>
  <si>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</si>
  <si>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</si>
  <si>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</si>
  <si>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</si>
  <si>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</si>
  <si>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</si>
  <si>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</si>
  <si>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</si>
  <si>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</si>
  <si>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</si>
  <si>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</si>
  <si>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</si>
  <si>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</si>
  <si>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</si>
  <si>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</si>
  <si>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</si>
  <si>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</si>
  <si>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</si>
  <si>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</si>
  <si>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</si>
  <si>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</si>
  <si>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</si>
  <si>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</si>
  <si>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</si>
  <si>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</si>
  <si>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</si>
  <si>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</si>
  <si>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</si>
  <si>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</si>
  <si>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</si>
  <si>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</si>
  <si>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</si>
  <si>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</si>
  <si>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</si>
  <si>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</si>
  <si>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</si>
  <si>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</si>
  <si>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</si>
  <si>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</si>
  <si>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</si>
  <si>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</si>
  <si>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</si>
  <si>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</si>
  <si>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</si>
  <si>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</si>
  <si>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</si>
  <si>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</si>
  <si>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</si>
  <si>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</si>
  <si>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</si>
  <si>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</si>
  <si>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</si>
  <si>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</si>
  <si>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</si>
  <si>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</si>
  <si>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</si>
  <si>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</si>
  <si>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</si>
  <si>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</si>
  <si>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</si>
  <si>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</si>
  <si>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</si>
  <si>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</si>
  <si>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</si>
  <si>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</si>
  <si>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</si>
  <si>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</si>
  <si>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</si>
  <si>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</si>
  <si>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</si>
  <si>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</si>
  <si>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</si>
  <si>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</si>
  <si>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</si>
  <si>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</si>
  <si>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</si>
  <si>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</si>
  <si>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</si>
  <si>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</si>
  <si>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</si>
  <si>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</si>
  <si>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</si>
  <si>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</si>
  <si>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</si>
  <si>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</si>
  <si>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</si>
  <si>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</si>
  <si>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</si>
  <si>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</si>
  <si>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</si>
  <si>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</si>
  <si>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</si>
  <si>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</si>
  <si>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</si>
  <si>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</si>
  <si>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</si>
  <si>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</si>
  <si>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</si>
  <si>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</si>
  <si>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</si>
  <si>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</si>
  <si>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</si>
  <si>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</si>
  <si>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</si>
  <si>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</si>
  <si>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</si>
  <si>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</si>
  <si>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</si>
  <si>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</si>
  <si>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</si>
  <si>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</si>
  <si>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</si>
  <si>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</si>
  <si>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</si>
  <si>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</si>
  <si>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</si>
  <si>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</si>
  <si>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</si>
  <si>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</si>
  <si>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</si>
  <si>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</si>
  <si>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</si>
  <si>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</si>
  <si>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</si>
  <si>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</si>
  <si>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</si>
  <si>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</si>
  <si>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</si>
  <si>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</si>
  <si>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</si>
  <si>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</si>
  <si>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</si>
  <si>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</si>
  <si>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</si>
  <si>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</si>
  <si>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</si>
  <si>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</si>
  <si>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</si>
  <si>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</si>
  <si>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</si>
  <si>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</si>
  <si>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</si>
  <si>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</si>
  <si>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</si>
  <si>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</si>
  <si>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</si>
  <si>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</si>
  <si>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</si>
  <si>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</si>
  <si>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</si>
  <si>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</si>
  <si>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</si>
  <si>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</si>
  <si>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</si>
  <si>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</si>
  <si>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</si>
  <si>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</si>
  <si>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</si>
  <si>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</si>
  <si>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</si>
  <si>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</si>
  <si>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</si>
  <si>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</si>
  <si>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</si>
  <si>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</si>
  <si>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</si>
  <si>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</si>
  <si>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</si>
  <si>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</si>
  <si>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</si>
  <si>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</si>
  <si>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</si>
  <si>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</si>
  <si>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</si>
  <si>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</si>
  <si>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</si>
  <si>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</si>
  <si>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</si>
  <si>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</si>
  <si>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</si>
  <si>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</si>
  <si>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</si>
  <si>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</si>
  <si>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</si>
  <si>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</si>
  <si>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</si>
  <si>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</si>
  <si>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</si>
  <si>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</si>
  <si>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</si>
  <si>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</si>
  <si>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</si>
  <si>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</si>
  <si>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</si>
  <si>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</si>
  <si>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</si>
  <si>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</si>
  <si>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</si>
  <si>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</si>
  <si>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</si>
  <si>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</si>
  <si>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</si>
  <si>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</si>
  <si>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</si>
  <si>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</si>
  <si>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</si>
  <si>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</si>
  <si>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</si>
  <si>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</si>
  <si>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</si>
  <si>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</si>
  <si>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</si>
  <si>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</si>
  <si>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</si>
  <si>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</si>
  <si>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</si>
  <si>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</si>
  <si>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</si>
  <si>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</si>
  <si>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</si>
  <si>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</si>
  <si>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</si>
  <si>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</si>
  <si>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</si>
  <si>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</si>
  <si>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</si>
  <si>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</si>
  <si>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</si>
  <si>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</si>
  <si>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</si>
  <si>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</si>
  <si>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</si>
  <si>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</si>
  <si>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</si>
  <si>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</si>
  <si>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</si>
  <si>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</si>
  <si>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</si>
  <si>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</si>
  <si>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</si>
  <si>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</si>
  <si>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</si>
  <si>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</si>
  <si>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</si>
  <si>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</si>
  <si>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</si>
  <si>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</si>
  <si>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</si>
  <si>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</si>
  <si>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</si>
  <si>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</si>
  <si>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</si>
  <si>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</si>
  <si>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</si>
  <si>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</si>
  <si>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</si>
  <si>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</si>
  <si>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</si>
  <si>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</si>
  <si>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</si>
  <si>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</si>
  <si>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</si>
  <si>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</si>
  <si>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</si>
  <si>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</si>
  <si>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</si>
  <si>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</si>
  <si>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</si>
  <si>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</si>
  <si>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</si>
  <si>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</si>
  <si>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</si>
  <si>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</si>
  <si>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</si>
  <si>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</si>
  <si>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</si>
  <si>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</si>
  <si>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</si>
  <si>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</si>
  <si>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</si>
  <si>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</si>
  <si>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</si>
  <si>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</si>
  <si>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</si>
  <si>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</si>
  <si>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</si>
  <si>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</si>
  <si>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</si>
  <si>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</si>
  <si>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</si>
  <si>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</si>
  <si>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</si>
  <si>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</si>
  <si>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</si>
  <si>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</si>
  <si>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</si>
  <si>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</si>
  <si>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</si>
  <si>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</si>
  <si>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</si>
  <si>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</si>
  <si>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</si>
  <si>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</si>
  <si>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</si>
  <si>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</si>
  <si>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</si>
  <si>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</si>
  <si>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</si>
  <si>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</si>
  <si>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</si>
  <si>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</si>
  <si>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</si>
  <si>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</si>
  <si>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</si>
  <si>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</si>
  <si>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</si>
  <si>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</si>
  <si>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</si>
  <si>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</si>
  <si>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</si>
  <si>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</si>
  <si>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</si>
  <si>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</si>
  <si>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</si>
  <si>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</si>
  <si>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</si>
  <si>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</si>
  <si>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</si>
  <si>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</si>
  <si>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</si>
  <si>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</si>
  <si>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</si>
  <si>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</si>
  <si>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</si>
  <si>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</si>
  <si>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</si>
  <si>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</si>
  <si>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</si>
  <si>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</si>
  <si>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</si>
  <si>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</si>
  <si>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</si>
  <si>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</si>
  <si>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</si>
  <si>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</si>
  <si>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</si>
  <si>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</si>
  <si>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</si>
  <si>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</si>
  <si>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</si>
  <si>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</si>
  <si>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</si>
  <si>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</si>
  <si>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</si>
  <si>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</si>
  <si>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</si>
  <si>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</si>
  <si>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</si>
  <si>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</si>
  <si>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</si>
  <si>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</si>
  <si>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</si>
  <si>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</si>
  <si>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</si>
  <si>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</si>
  <si>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</si>
  <si>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</si>
  <si>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</si>
  <si>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</si>
  <si>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</si>
  <si>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</si>
  <si>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</si>
  <si>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</si>
  <si>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</si>
  <si>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</si>
  <si>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</si>
  <si>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</si>
  <si>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</si>
  <si>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</si>
  <si>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</si>
  <si>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</si>
  <si>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</si>
  <si>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</si>
  <si>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</si>
  <si>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</si>
  <si>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</si>
  <si>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</si>
  <si>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</si>
  <si>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</si>
  <si>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</si>
  <si>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</si>
  <si>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</si>
  <si>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</si>
  <si>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</si>
  <si>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</si>
  <si>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</si>
  <si>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</si>
  <si>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</si>
  <si>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</si>
  <si>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</si>
  <si>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</si>
  <si>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</si>
  <si>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</si>
  <si>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</si>
  <si>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</si>
  <si>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</si>
  <si>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</si>
  <si>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</si>
  <si>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</si>
  <si>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</si>
  <si>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</si>
  <si>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</si>
  <si>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</si>
  <si>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</si>
  <si>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</si>
  <si>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</si>
  <si>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</si>
  <si>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</si>
  <si>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</si>
  <si>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</si>
  <si>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</si>
  <si>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</si>
  <si>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</si>
  <si>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</si>
  <si>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</si>
  <si>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</si>
  <si>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</si>
  <si>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</si>
  <si>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</si>
  <si>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</si>
  <si>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</si>
  <si>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</si>
  <si>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</si>
  <si>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</si>
  <si>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</si>
  <si>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</si>
  <si>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</si>
  <si>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</si>
  <si>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</si>
  <si>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</si>
  <si>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</si>
  <si>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</si>
  <si>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</si>
  <si>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</si>
  <si>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</si>
  <si>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</si>
  <si>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</si>
  <si>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</si>
  <si>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</si>
  <si>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</si>
  <si>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</si>
  <si>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</si>
  <si>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</si>
  <si>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</si>
  <si>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</si>
  <si>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</si>
  <si>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</si>
  <si>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</si>
  <si>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</si>
  <si>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</si>
  <si>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</si>
  <si>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</si>
  <si>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</si>
  <si>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</si>
  <si>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</si>
  <si>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</si>
  <si>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</si>
  <si>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</si>
  <si>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</si>
  <si>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</si>
  <si>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</si>
  <si>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</si>
  <si>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</si>
  <si>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</si>
  <si>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</si>
  <si>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</si>
  <si>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</si>
  <si>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</si>
  <si>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</si>
  <si>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</si>
  <si>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</si>
  <si>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</si>
  <si>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</si>
  <si>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</si>
  <si>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</si>
  <si>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</si>
  <si>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</si>
  <si>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</si>
  <si>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</si>
  <si>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</si>
  <si>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</si>
  <si>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</si>
  <si>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</si>
  <si>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</si>
  <si>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</si>
  <si>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</si>
  <si>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</si>
  <si>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</si>
  <si>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</si>
  <si>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</si>
  <si>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</si>
  <si>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</si>
  <si>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</si>
  <si>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</si>
  <si>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</si>
  <si>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</si>
  <si>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</si>
  <si>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</si>
  <si>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</si>
  <si>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</si>
  <si>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</si>
  <si>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</si>
  <si>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</si>
  <si>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</si>
  <si>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</si>
  <si>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</si>
  <si>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</si>
  <si>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</si>
  <si>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</si>
  <si>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</si>
  <si>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</si>
  <si>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</si>
  <si>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</si>
  <si>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</si>
  <si>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</si>
  <si>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</si>
  <si>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</si>
  <si>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</si>
  <si>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</si>
  <si>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</si>
  <si>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</si>
  <si>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</si>
  <si>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</si>
  <si>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</si>
  <si>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</si>
  <si>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</si>
  <si>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</si>
  <si>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</si>
  <si>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</si>
  <si>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</si>
  <si>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</si>
  <si>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</si>
  <si>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</si>
  <si>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</si>
  <si>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</si>
  <si>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</si>
  <si>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</si>
  <si>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</si>
  <si>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</si>
  <si>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</si>
  <si>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</si>
  <si>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</si>
  <si>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</si>
  <si>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</si>
  <si>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</si>
  <si>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</si>
  <si>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</si>
  <si>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</si>
  <si>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</si>
  <si>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</si>
  <si>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</si>
  <si>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</si>
  <si>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</si>
  <si>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</si>
  <si>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</si>
  <si>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</si>
  <si>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</si>
  <si>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</si>
  <si>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</si>
  <si>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</si>
  <si>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</si>
  <si>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</si>
  <si>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</si>
  <si>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</si>
  <si>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</si>
  <si>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</si>
  <si>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</si>
  <si>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</si>
  <si>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</si>
  <si>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</si>
  <si>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</si>
  <si>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</si>
  <si>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</si>
  <si>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</si>
  <si>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</si>
  <si>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</si>
  <si>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</si>
  <si>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</si>
  <si>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</si>
  <si>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</si>
  <si>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</si>
  <si>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</si>
  <si>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</si>
  <si>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</si>
  <si>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</si>
  <si>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</si>
  <si>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</si>
  <si>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</si>
  <si>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</si>
  <si>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</si>
  <si>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</si>
  <si>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</si>
  <si>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</si>
  <si>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</si>
  <si>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</si>
  <si>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</si>
  <si>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</si>
  <si>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</si>
  <si>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</si>
  <si>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</si>
  <si>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</si>
  <si>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</si>
  <si>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</si>
  <si>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</si>
  <si>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</si>
  <si>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</si>
  <si>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</si>
  <si>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</si>
  <si>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</si>
  <si>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</si>
  <si>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</si>
  <si>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</si>
  <si>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</si>
  <si>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</si>
  <si>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</si>
  <si>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</si>
  <si>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</si>
  <si>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</si>
  <si>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</si>
  <si>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</si>
  <si>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</si>
  <si>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</si>
  <si>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</si>
  <si>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</si>
  <si>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</si>
  <si>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</si>
  <si>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</si>
  <si>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</si>
  <si>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</si>
  <si>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</si>
  <si>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</si>
  <si>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</si>
  <si>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</si>
  <si>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</si>
  <si>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</si>
  <si>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</si>
  <si>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</si>
  <si>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</si>
  <si>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</si>
  <si>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</si>
  <si>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</si>
  <si>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</si>
  <si>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</si>
  <si>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</si>
  <si>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</si>
  <si>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</si>
  <si>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</si>
  <si>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</si>
  <si>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</si>
  <si>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</si>
  <si>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</si>
  <si>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</si>
  <si>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</si>
  <si>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</si>
  <si>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</si>
  <si>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</si>
  <si>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</si>
  <si>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</si>
  <si>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</si>
  <si>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</si>
  <si>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</si>
  <si>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</si>
  <si>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</si>
  <si>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</si>
  <si>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</si>
  <si>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</si>
  <si>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</si>
  <si>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</si>
  <si>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</si>
  <si>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</si>
  <si>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</si>
  <si>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</si>
  <si>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</si>
  <si>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</si>
  <si>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</si>
  <si>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</si>
  <si>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</si>
  <si>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</si>
  <si>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</si>
  <si>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</si>
  <si>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</si>
  <si>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</si>
  <si>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</si>
  <si>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</si>
  <si>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</si>
  <si>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</si>
  <si>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</si>
  <si>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</si>
  <si>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</si>
  <si>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</si>
  <si>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</si>
  <si>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</si>
  <si>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</si>
  <si>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</si>
  <si>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</si>
  <si>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</si>
  <si>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</si>
  <si>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</si>
  <si>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</si>
  <si>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</si>
  <si>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</si>
  <si>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</si>
  <si>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</si>
  <si>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</si>
  <si>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</si>
  <si>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</si>
  <si>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</si>
  <si>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</si>
  <si>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</si>
  <si>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</si>
  <si>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</si>
  <si>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</si>
  <si>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</si>
  <si>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</si>
  <si>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</si>
  <si>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</si>
  <si>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</si>
  <si>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</si>
  <si>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</si>
  <si>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</si>
  <si>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</si>
  <si>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</si>
  <si>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</si>
  <si>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</si>
  <si>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</si>
  <si>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</si>
  <si>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</si>
  <si>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</si>
  <si>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</si>
  <si>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</si>
  <si>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</si>
  <si>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</si>
  <si>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</si>
  <si>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</si>
  <si>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</si>
  <si>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</si>
  <si>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</si>
  <si>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</si>
  <si>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</si>
  <si>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</si>
  <si>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</si>
  <si>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</si>
  <si>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</si>
  <si>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</si>
  <si>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</si>
  <si>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</si>
  <si>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</si>
  <si>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</si>
  <si>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</si>
  <si>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</si>
  <si>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</si>
  <si>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</si>
  <si>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</si>
  <si>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</si>
  <si>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</si>
  <si>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</si>
  <si>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</si>
  <si>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</si>
  <si>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</si>
  <si>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</si>
  <si>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</si>
  <si>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</si>
  <si>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</si>
  <si>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</si>
  <si>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</si>
  <si>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</si>
  <si>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</si>
  <si>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</si>
  <si>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</si>
  <si>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</si>
  <si>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</si>
  <si>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</si>
  <si>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</si>
  <si>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</si>
  <si>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</si>
  <si>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</si>
  <si>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</si>
  <si>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</si>
  <si>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</si>
  <si>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</si>
  <si>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</si>
  <si>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</si>
  <si>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</si>
  <si>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</si>
  <si>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</si>
  <si>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</si>
  <si>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</si>
  <si>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</si>
  <si>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</si>
  <si>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</si>
  <si>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</si>
  <si>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</si>
  <si>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</si>
  <si>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</si>
  <si>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</si>
  <si>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</si>
  <si>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</si>
  <si>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</si>
  <si>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</si>
  <si>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</si>
  <si>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</si>
  <si>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</si>
  <si>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</si>
  <si>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</si>
  <si>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</si>
  <si>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</si>
  <si>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</si>
  <si>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</si>
  <si>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</si>
  <si>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</si>
  <si>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</si>
  <si>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</si>
  <si>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</si>
  <si>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</si>
  <si>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</si>
  <si>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</si>
  <si>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</si>
  <si>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</si>
  <si>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</si>
  <si>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</si>
  <si>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</si>
  <si>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</si>
  <si>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</si>
  <si>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</si>
  <si>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</si>
  <si>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</si>
  <si>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</si>
  <si>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</si>
  <si>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</si>
  <si>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</si>
  <si>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</si>
  <si>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</si>
  <si>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</si>
  <si>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</si>
  <si>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</si>
  <si>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</si>
  <si>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</si>
  <si>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</si>
  <si>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</si>
  <si>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</si>
  <si>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</si>
  <si>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</si>
  <si>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</si>
  <si>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</si>
  <si>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</si>
  <si>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</si>
  <si>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</si>
  <si>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</si>
  <si>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</si>
  <si>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</si>
  <si>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</si>
  <si>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</si>
  <si>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</si>
  <si>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</si>
  <si>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</si>
  <si>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</si>
  <si>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</si>
  <si>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</si>
  <si>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</si>
  <si>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</si>
  <si>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</si>
  <si>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</si>
  <si>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</si>
  <si>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</si>
  <si>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</si>
  <si>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</si>
  <si>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</si>
  <si>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</si>
  <si>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</si>
  <si>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</si>
  <si>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</si>
  <si>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</si>
  <si>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</si>
  <si>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</si>
  <si>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</si>
  <si>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</si>
  <si>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</si>
  <si>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</si>
  <si>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</si>
  <si>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</si>
  <si>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</si>
  <si>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</si>
  <si>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</si>
  <si>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</si>
  <si>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</si>
  <si>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</si>
  <si>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</si>
  <si>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</si>
  <si>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</si>
  <si>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</si>
  <si>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</si>
  <si>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</si>
  <si>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</si>
  <si>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</si>
  <si>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</si>
  <si>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</si>
  <si>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</si>
  <si>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</si>
  <si>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</si>
  <si>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</si>
  <si>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</si>
  <si>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</si>
  <si>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</si>
  <si>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</si>
  <si>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</si>
  <si>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</si>
  <si>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</si>
  <si>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</si>
  <si>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</si>
  <si>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</si>
  <si>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</si>
  <si>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</si>
  <si>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</si>
  <si>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</si>
  <si>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</si>
  <si>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</si>
  <si>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</si>
  <si>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</si>
  <si>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</si>
  <si>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</si>
  <si>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</si>
  <si>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</si>
  <si>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</si>
  <si>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</si>
  <si>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</si>
  <si>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</si>
  <si>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</si>
  <si>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</si>
  <si>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</si>
  <si>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</si>
  <si>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</si>
  <si>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</si>
  <si>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</si>
  <si>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</si>
  <si>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</si>
  <si>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</si>
  <si>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</si>
  <si>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</si>
  <si>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</si>
  <si>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</si>
  <si>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</si>
  <si>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</si>
  <si>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</si>
  <si>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</si>
  <si>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</si>
  <si>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</si>
  <si>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</si>
  <si>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</si>
  <si>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</si>
  <si>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</si>
  <si>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</si>
  <si>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</si>
  <si>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</si>
  <si>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</si>
  <si>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</si>
  <si>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</si>
  <si>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</si>
  <si>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</si>
  <si>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</si>
  <si>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</si>
  <si>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</si>
  <si>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</si>
  <si>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</si>
  <si>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</si>
  <si>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</si>
  <si>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</si>
  <si>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</si>
  <si>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</si>
  <si>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</si>
  <si>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</si>
  <si>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</si>
  <si>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</si>
  <si>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</si>
  <si>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</si>
  <si>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</si>
  <si>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</si>
  <si>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</si>
  <si>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</si>
  <si>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</si>
  <si>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</si>
  <si>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</si>
  <si>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</si>
  <si>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</si>
  <si>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</si>
  <si>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</si>
  <si>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</si>
  <si>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</si>
  <si>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</si>
  <si>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</si>
  <si>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</si>
  <si>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</si>
  <si>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</si>
  <si>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</si>
  <si>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</si>
  <si>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</si>
  <si>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</si>
  <si>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</si>
  <si>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</si>
  <si>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</si>
  <si>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</si>
  <si>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</si>
  <si>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</si>
  <si>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</si>
  <si>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</si>
  <si>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</si>
  <si>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</si>
  <si>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</si>
  <si>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</si>
  <si>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</si>
  <si>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</si>
  <si>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</si>
  <si>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</si>
  <si>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</si>
  <si>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</si>
  <si>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</si>
  <si>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</si>
  <si>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</si>
  <si>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</si>
  <si>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</si>
  <si>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</si>
  <si>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</si>
  <si>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</si>
  <si>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</si>
  <si>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</si>
  <si>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</si>
  <si>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</si>
  <si>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</si>
  <si>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</si>
  <si>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</si>
  <si>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</si>
  <si>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</si>
  <si>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</si>
  <si>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</si>
  <si>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</si>
  <si>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</si>
  <si>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</si>
  <si>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</si>
  <si>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</si>
  <si>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</si>
  <si>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</si>
  <si>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</si>
  <si>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</si>
  <si>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</si>
  <si>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</si>
  <si>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</si>
  <si>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</si>
  <si>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</si>
  <si>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</si>
  <si>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</si>
  <si>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</si>
  <si>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</si>
  <si>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</si>
  <si>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</si>
  <si>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</si>
  <si>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</si>
  <si>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</si>
  <si>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</si>
  <si>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</si>
  <si>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</si>
  <si>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</si>
  <si>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</si>
  <si>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</si>
  <si>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</si>
  <si>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</si>
  <si>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</si>
  <si>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</si>
  <si>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</si>
  <si>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</si>
  <si>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</si>
  <si>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</si>
  <si>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</si>
  <si>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</si>
  <si>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</si>
  <si>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</si>
  <si>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</si>
  <si>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</si>
  <si>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</si>
  <si>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</si>
  <si>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</si>
  <si>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</si>
  <si>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</si>
  <si>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</si>
  <si>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</si>
  <si>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</si>
  <si>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</si>
  <si>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</si>
  <si>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</si>
  <si>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</si>
  <si>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</si>
  <si>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</si>
  <si>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</si>
  <si>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</si>
  <si>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</si>
  <si>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</si>
  <si>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</si>
  <si>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</si>
  <si>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</si>
  <si>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</si>
  <si>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</si>
  <si>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</si>
  <si>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</si>
  <si>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</si>
  <si>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</si>
  <si>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</si>
  <si>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</si>
  <si>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</si>
  <si>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</si>
  <si>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</si>
  <si>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</si>
  <si>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</si>
  <si>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</si>
  <si>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</si>
  <si>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</si>
  <si>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</si>
  <si>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</si>
  <si>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</si>
  <si>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</si>
  <si>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</si>
  <si>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</si>
  <si>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</si>
  <si>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</si>
  <si>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</si>
  <si>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</si>
  <si>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</si>
  <si>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</si>
  <si>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</si>
  <si>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</si>
  <si>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</si>
  <si>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</si>
  <si>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</si>
  <si>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</si>
  <si>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</si>
  <si>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</si>
  <si>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</si>
  <si>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</si>
  <si>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</si>
  <si>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</si>
  <si>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</si>
  <si>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</si>
  <si>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</si>
  <si>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</si>
  <si>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</si>
  <si>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</si>
  <si>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</si>
  <si>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</si>
  <si>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</si>
  <si>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</si>
  <si>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</si>
  <si>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</si>
  <si>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</si>
  <si>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</si>
  <si>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</si>
  <si>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</si>
  <si>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</si>
  <si>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</si>
  <si>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</si>
  <si>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</si>
  <si>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</si>
  <si>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</si>
  <si>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</si>
  <si>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</si>
  <si>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</si>
  <si>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</si>
  <si>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</si>
  <si>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</si>
  <si>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</si>
  <si>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</si>
  <si>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</si>
  <si>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</si>
  <si>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</si>
  <si>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</si>
  <si>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</si>
  <si>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</si>
  <si>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</si>
  <si>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</si>
  <si>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</si>
  <si>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</si>
  <si>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</si>
  <si>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</si>
  <si>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</si>
  <si>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</si>
  <si>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</si>
  <si>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</si>
  <si>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</si>
  <si>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</si>
  <si>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</si>
  <si>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</si>
  <si>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</si>
  <si>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</si>
  <si>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</si>
  <si>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</si>
  <si>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</si>
  <si>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</si>
  <si>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</si>
  <si>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</si>
  <si>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</si>
  <si>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</si>
  <si>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</si>
  <si>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</si>
  <si>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</si>
  <si>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</si>
  <si>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</si>
  <si>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</si>
  <si>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</si>
  <si>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</si>
  <si>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</si>
  <si>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</si>
  <si>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</si>
  <si>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</si>
  <si>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</si>
  <si>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</si>
  <si>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</si>
  <si>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</si>
  <si>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</si>
  <si>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</si>
  <si>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</si>
  <si>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</si>
  <si>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</si>
  <si>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</si>
  <si>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</si>
  <si>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</si>
  <si>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</si>
  <si>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</si>
  <si>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</si>
  <si>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</si>
  <si>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</si>
  <si>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</si>
  <si>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</si>
  <si>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</si>
  <si>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</si>
  <si>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</si>
  <si>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</si>
  <si>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</si>
  <si>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</si>
  <si>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</si>
  <si>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</si>
  <si>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</si>
  <si>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</si>
  <si>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</si>
  <si>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</si>
  <si>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</si>
  <si>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</si>
  <si>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</si>
  <si>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</si>
  <si>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</si>
  <si>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</si>
  <si>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</si>
  <si>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</si>
  <si>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</si>
  <si>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</si>
  <si>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</si>
  <si>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</si>
  <si>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</si>
  <si>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</si>
  <si>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</si>
  <si>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</si>
  <si>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</si>
  <si>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</si>
  <si>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</si>
  <si>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</si>
  <si>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</si>
  <si>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</si>
  <si>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</si>
  <si>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</si>
  <si>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</si>
  <si>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</si>
  <si>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</si>
  <si>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</si>
  <si>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</si>
  <si>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</si>
  <si>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</si>
  <si>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</si>
  <si>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</si>
  <si>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</si>
  <si>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</si>
  <si>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</si>
  <si>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</si>
  <si>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</si>
  <si>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</si>
  <si>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</si>
  <si>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</si>
  <si>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</si>
  <si>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</si>
  <si>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</si>
  <si>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</si>
  <si>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</si>
  <si>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</si>
  <si>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</si>
  <si>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</si>
  <si>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</si>
  <si>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</si>
  <si>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</si>
  <si>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</si>
  <si>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</si>
  <si>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</si>
  <si>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</si>
  <si>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</si>
  <si>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</si>
  <si>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</si>
  <si>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</si>
  <si>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</si>
  <si>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</si>
  <si>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</si>
  <si>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</si>
  <si>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</si>
  <si>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</si>
  <si>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</si>
  <si>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</si>
  <si>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</si>
  <si>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</si>
  <si>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</si>
  <si>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</si>
  <si>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</si>
  <si>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</si>
  <si>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</si>
  <si>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</si>
  <si>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</si>
  <si>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</si>
  <si>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</si>
  <si>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</si>
  <si>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</si>
  <si>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</si>
  <si>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</si>
  <si>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</si>
  <si>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</si>
  <si>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</si>
  <si>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</si>
  <si>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</si>
  <si>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</si>
  <si>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</si>
  <si>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</si>
  <si>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</si>
  <si>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</si>
  <si>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</si>
  <si>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</si>
  <si>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</si>
  <si>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</si>
  <si>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</si>
  <si>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</si>
  <si>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</si>
  <si>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</si>
  <si>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</si>
  <si>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</si>
  <si>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</si>
  <si>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</si>
  <si>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</si>
  <si>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</si>
  <si>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</si>
  <si>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</si>
  <si>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</si>
  <si>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</si>
  <si>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</si>
  <si>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</si>
  <si>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</si>
  <si>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</si>
  <si>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</si>
  <si>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</si>
  <si>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</si>
  <si>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</si>
  <si>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</si>
  <si>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</si>
  <si>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</si>
  <si>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</si>
  <si>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</si>
  <si>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</si>
  <si>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</si>
  <si>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</si>
  <si>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</si>
  <si>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</si>
  <si>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</si>
  <si>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</si>
  <si>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</si>
  <si>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</si>
  <si>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</si>
  <si>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</si>
  <si>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</si>
  <si>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</si>
  <si>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</si>
  <si>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</si>
  <si>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</si>
  <si>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</si>
  <si>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</si>
  <si>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</si>
  <si>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</si>
  <si>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</si>
  <si>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</si>
  <si>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</si>
  <si>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</si>
  <si>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</si>
  <si>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</si>
  <si>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</si>
  <si>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</si>
  <si>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</si>
  <si>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</si>
  <si>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</si>
  <si>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</si>
  <si>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</si>
  <si>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</si>
  <si>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</si>
  <si>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</si>
  <si>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</si>
  <si>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</si>
  <si>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</si>
  <si>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</si>
  <si>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</si>
  <si>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</si>
  <si>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</si>
  <si>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</si>
  <si>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</si>
  <si>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</si>
  <si>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</si>
  <si>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</si>
  <si>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</si>
  <si>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</si>
  <si>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</si>
  <si>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</si>
  <si>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</si>
  <si>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</si>
  <si>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</si>
  <si>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</si>
  <si>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</si>
  <si>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</si>
  <si>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</si>
  <si>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</si>
  <si>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</si>
  <si>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</si>
  <si>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</si>
  <si>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</si>
  <si>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</si>
  <si>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</si>
  <si>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</si>
  <si>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</si>
  <si>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</si>
  <si>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</si>
  <si>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</si>
  <si>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</si>
  <si>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</si>
  <si>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</si>
  <si>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</si>
  <si>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</si>
  <si>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</si>
  <si>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</si>
  <si>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</si>
  <si>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</si>
  <si>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</si>
  <si>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</si>
  <si>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</si>
  <si>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</si>
  <si>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</si>
  <si>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</si>
  <si>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</si>
  <si>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</si>
  <si>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</si>
  <si>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</si>
  <si>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</si>
  <si>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</si>
  <si>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</si>
  <si>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</si>
  <si>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</si>
  <si>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</si>
  <si>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</si>
  <si>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</si>
  <si>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</si>
  <si>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</si>
  <si>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</si>
  <si>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</si>
  <si>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</si>
  <si>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</si>
  <si>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</si>
  <si>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</si>
  <si>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</si>
  <si>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</si>
  <si>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</si>
  <si>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</si>
  <si>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</si>
  <si>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</si>
  <si>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</si>
  <si>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</si>
  <si>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</si>
  <si>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</si>
  <si>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</si>
  <si>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</si>
  <si>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</si>
  <si>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</si>
  <si>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</si>
  <si>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</si>
  <si>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</si>
  <si>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</si>
  <si>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</si>
  <si>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</si>
  <si>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</si>
  <si>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</si>
  <si>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</si>
  <si>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</si>
  <si>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</si>
  <si>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</si>
  <si>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</si>
  <si>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</si>
  <si>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</si>
  <si>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</si>
  <si>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</si>
  <si>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</si>
  <si>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</si>
  <si>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</si>
  <si>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</si>
  <si>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</si>
  <si>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</si>
  <si>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</si>
  <si>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</si>
  <si>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</si>
  <si>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</si>
  <si>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</si>
  <si>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</si>
  <si>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</si>
  <si>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</si>
  <si>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</si>
  <si>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</si>
  <si>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</si>
  <si>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</si>
  <si>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</si>
  <si>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</si>
  <si>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</si>
  <si>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</si>
  <si>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</si>
  <si>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</si>
  <si>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</si>
  <si>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</si>
  <si>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</si>
  <si>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</si>
  <si>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</si>
  <si>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</si>
  <si>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</si>
  <si>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</si>
  <si>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</si>
  <si>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</si>
  <si>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</si>
  <si>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</si>
  <si>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</si>
  <si>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</si>
  <si>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</si>
  <si>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</si>
  <si>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</si>
  <si>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</si>
  <si>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</si>
  <si>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</si>
  <si>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</si>
  <si>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</si>
  <si>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</si>
  <si>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</si>
  <si>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</si>
  <si>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</si>
  <si>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</si>
  <si>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</si>
  <si>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</si>
  <si>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</si>
  <si>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</si>
  <si>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</si>
  <si>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</si>
  <si>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</si>
  <si>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</si>
  <si>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</si>
  <si>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</si>
  <si>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</si>
  <si>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</si>
  <si>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</si>
  <si>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</si>
  <si>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</si>
  <si>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</si>
  <si>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</si>
  <si>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</si>
  <si>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</si>
  <si>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</si>
  <si>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</si>
  <si>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</si>
  <si>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</si>
  <si>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</si>
  <si>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</si>
  <si>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</si>
  <si>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</si>
  <si>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</si>
  <si>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</si>
  <si>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</si>
  <si>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</si>
  <si>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</si>
  <si>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</si>
  <si>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</si>
  <si>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</si>
  <si>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</si>
  <si>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</si>
  <si>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</si>
  <si>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</si>
  <si>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</si>
  <si>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</si>
  <si>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</si>
  <si>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</si>
  <si>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</si>
  <si>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</si>
  <si>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</si>
  <si>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</si>
  <si>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</si>
  <si>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</si>
  <si>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</si>
  <si>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</si>
  <si>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</si>
  <si>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</si>
  <si>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</si>
  <si>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</si>
  <si>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</si>
  <si>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</si>
  <si>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</si>
  <si>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</si>
  <si>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</si>
  <si>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</si>
  <si>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</si>
  <si>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</si>
  <si>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</si>
  <si>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</si>
  <si>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</si>
  <si>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</si>
  <si>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</si>
  <si>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</si>
  <si>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</si>
  <si>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</si>
  <si>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</si>
  <si>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</si>
  <si>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</si>
  <si>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</si>
  <si>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</si>
  <si>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</si>
  <si>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</si>
  <si>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</si>
  <si>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</si>
  <si>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</si>
  <si>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</si>
  <si>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</si>
  <si>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</si>
  <si>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</si>
  <si>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</si>
  <si>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</si>
  <si>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</si>
  <si>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</si>
  <si>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</si>
  <si>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</si>
  <si>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</si>
  <si>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</si>
  <si>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</si>
  <si>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</si>
  <si>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</si>
  <si>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</si>
  <si>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</si>
  <si>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</si>
  <si>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</si>
  <si>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</si>
  <si>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</si>
  <si>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</si>
  <si>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</si>
  <si>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</si>
  <si>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</si>
  <si>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</si>
  <si>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</si>
  <si>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</si>
  <si>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</si>
  <si>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</si>
  <si>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</si>
  <si>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</si>
  <si>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</si>
  <si>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</si>
  <si>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</si>
  <si>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</si>
  <si>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</si>
  <si>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</si>
  <si>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</si>
  <si>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</si>
  <si>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</si>
  <si>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</si>
  <si>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</si>
  <si>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</si>
  <si>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</si>
  <si>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</si>
  <si>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</si>
  <si>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</si>
  <si>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</si>
  <si>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</si>
  <si>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</si>
  <si>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</si>
  <si>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</si>
  <si>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</si>
  <si>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</si>
  <si>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</si>
  <si>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</si>
  <si>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</si>
  <si>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</si>
  <si>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</si>
  <si>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</si>
  <si>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</si>
  <si>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</si>
  <si>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</si>
  <si>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</si>
  <si>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</si>
  <si>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</si>
  <si>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</si>
  <si>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</si>
  <si>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</si>
  <si>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</si>
  <si>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</si>
  <si>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</si>
  <si>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</si>
  <si>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</si>
  <si>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</si>
  <si>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</si>
  <si>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</si>
  <si>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</si>
  <si>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</si>
  <si>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</si>
  <si>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</si>
  <si>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</si>
  <si>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</si>
  <si>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</si>
  <si>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</si>
  <si>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</si>
  <si>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</si>
  <si>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</si>
  <si>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</si>
  <si>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</si>
  <si>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</si>
  <si>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</si>
  <si>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</si>
  <si>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</si>
  <si>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</si>
  <si>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</si>
  <si>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</si>
  <si>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</si>
  <si>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</si>
  <si>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</si>
  <si>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</si>
  <si>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</si>
  <si>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</si>
  <si>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</si>
  <si>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</si>
  <si>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</si>
  <si>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</si>
  <si>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</si>
  <si>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</si>
  <si>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</si>
  <si>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</si>
  <si>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</si>
  <si>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</si>
  <si>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</si>
  <si>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</si>
  <si>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</si>
  <si>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</si>
  <si>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</si>
  <si>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</si>
  <si>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</si>
  <si>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</si>
  <si>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</si>
  <si>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</si>
  <si>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</si>
  <si>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</si>
  <si>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</si>
  <si>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</si>
  <si>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</si>
  <si>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</si>
  <si>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</si>
  <si>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</si>
  <si>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</si>
  <si>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</si>
  <si>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</si>
  <si>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</si>
  <si>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</si>
  <si>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</si>
  <si>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</si>
  <si>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</si>
  <si>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</si>
  <si>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</si>
  <si>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</si>
  <si>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</si>
  <si>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</si>
  <si>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</si>
  <si>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</si>
  <si>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</si>
  <si>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</si>
  <si>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</si>
  <si>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</si>
  <si>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</si>
  <si>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</si>
  <si>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</si>
  <si>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</si>
  <si>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</si>
  <si>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</si>
  <si>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</si>
  <si>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</si>
  <si>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</si>
  <si>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</si>
  <si>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</si>
  <si>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</si>
  <si>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</si>
  <si>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</si>
  <si>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</si>
  <si>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</si>
  <si>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</si>
  <si>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</si>
  <si>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</si>
  <si>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</si>
  <si>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</si>
  <si>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</si>
  <si>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</si>
  <si>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</si>
  <si>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</si>
  <si>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</si>
  <si>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</si>
  <si>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</si>
  <si>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</si>
  <si>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</si>
  <si>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</si>
  <si>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</si>
  <si>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</si>
  <si>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</si>
  <si>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</si>
  <si>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</si>
  <si>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</si>
  <si>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</si>
  <si>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</si>
  <si>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</si>
  <si>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</si>
  <si>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</si>
  <si>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</si>
  <si>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</si>
  <si>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</si>
  <si>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</si>
  <si>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</si>
  <si>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</si>
  <si>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</si>
  <si>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</si>
  <si>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</si>
  <si>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</si>
  <si>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</si>
  <si>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</si>
  <si>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</si>
  <si>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</si>
  <si>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</si>
  <si>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</si>
  <si>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</si>
  <si>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</si>
  <si>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</si>
  <si>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</si>
  <si>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</si>
  <si>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</si>
  <si>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</si>
  <si>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</si>
  <si>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</si>
  <si>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</si>
  <si>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</si>
  <si>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</si>
  <si>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</si>
  <si>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</si>
  <si>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</si>
  <si>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</si>
  <si>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</si>
  <si>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</si>
  <si>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</si>
  <si>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</si>
  <si>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</si>
  <si>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</si>
  <si>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</si>
  <si>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</si>
  <si>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</si>
  <si>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</si>
  <si>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</si>
  <si>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</si>
  <si>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</si>
  <si>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</si>
  <si>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</si>
  <si>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</si>
  <si>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</si>
  <si>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</si>
  <si>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</si>
  <si>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</si>
  <si>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</si>
  <si>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</si>
  <si>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</si>
  <si>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</si>
  <si>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</si>
  <si>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</si>
  <si>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</si>
  <si>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</si>
  <si>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</si>
  <si>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</si>
  <si>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</si>
  <si>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</si>
  <si>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</si>
  <si>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</si>
  <si>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</si>
  <si>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</si>
  <si>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</si>
  <si>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</si>
  <si>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</si>
  <si>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</si>
  <si>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</si>
  <si>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</si>
  <si>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</si>
  <si>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</si>
  <si>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</si>
  <si>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</si>
  <si>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</si>
  <si>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</si>
  <si>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</si>
  <si>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</si>
  <si>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</si>
  <si>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</si>
  <si>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</si>
  <si>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</si>
  <si>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</si>
  <si>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</si>
  <si>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</si>
  <si>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</si>
  <si>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</si>
  <si>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</si>
  <si>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</si>
  <si>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</si>
  <si>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</si>
  <si>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</si>
  <si>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</si>
  <si>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</si>
  <si>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</si>
  <si>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</si>
  <si>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</si>
  <si>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</si>
  <si>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</si>
  <si>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</si>
  <si>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</si>
  <si>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</si>
  <si>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</si>
  <si>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</si>
  <si>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</si>
  <si>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</si>
  <si>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</si>
  <si>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</si>
  <si>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</si>
  <si>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</si>
  <si>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</si>
  <si>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</si>
  <si>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</si>
  <si>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</si>
  <si>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</si>
  <si>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</si>
  <si>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</si>
  <si>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</si>
  <si>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</si>
  <si>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</si>
  <si>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</si>
  <si>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</si>
  <si>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</si>
  <si>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</si>
  <si>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</si>
  <si>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</si>
  <si>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</si>
  <si>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</si>
  <si>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</si>
  <si>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</si>
  <si>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</si>
  <si>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</si>
  <si>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</si>
  <si>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</si>
  <si>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</si>
  <si>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</si>
  <si>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</si>
  <si>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</si>
  <si>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</si>
  <si>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</si>
  <si>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</si>
  <si>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</si>
  <si>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</si>
  <si>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</si>
  <si>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</si>
  <si>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</si>
  <si>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</si>
  <si>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</si>
  <si>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</si>
  <si>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</si>
  <si>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</si>
  <si>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</si>
  <si>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</si>
  <si>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</si>
  <si>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</si>
  <si>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</si>
  <si>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</si>
  <si>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</si>
  <si>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</si>
  <si>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</si>
  <si>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</si>
  <si>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</si>
  <si>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</si>
  <si>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</si>
  <si>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</si>
  <si>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</si>
  <si>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</si>
  <si>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</si>
  <si>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</si>
  <si>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</si>
  <si>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</si>
  <si>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</si>
  <si>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</si>
  <si>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</si>
  <si>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</si>
  <si>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</si>
  <si>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</si>
  <si>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</si>
  <si>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</si>
  <si>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</si>
  <si>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</si>
  <si>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</si>
  <si>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</si>
  <si>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</si>
  <si>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</si>
  <si>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</si>
  <si>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</si>
  <si>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</si>
  <si>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</si>
  <si>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</si>
  <si>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</si>
  <si>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</si>
  <si>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</si>
  <si>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</si>
  <si>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</si>
  <si>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</si>
  <si>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</si>
  <si>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</si>
  <si>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</si>
  <si>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</si>
  <si>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</si>
  <si>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</si>
  <si>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</si>
  <si>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</si>
  <si>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</si>
  <si>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</si>
  <si>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</si>
  <si>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</si>
  <si>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</si>
  <si>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</si>
  <si>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</si>
  <si>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</si>
  <si>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</si>
  <si>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</si>
  <si>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</si>
  <si>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</si>
  <si>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</si>
  <si>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</si>
  <si>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</si>
  <si>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</si>
  <si>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</si>
  <si>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</si>
  <si>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</si>
  <si>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</si>
  <si>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</si>
  <si>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</si>
  <si>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</si>
  <si>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</si>
  <si>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</si>
  <si>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</si>
  <si>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</si>
  <si>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</si>
  <si>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</si>
  <si>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</si>
  <si>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</si>
  <si>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</si>
  <si>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</si>
  <si>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</si>
  <si>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</si>
  <si>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</si>
  <si>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</si>
  <si>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</si>
  <si>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</si>
  <si>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</si>
  <si>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</si>
  <si>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</si>
  <si>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</si>
  <si>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</si>
  <si>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</si>
  <si>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</si>
  <si>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</si>
  <si>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</si>
  <si>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</si>
  <si>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</si>
  <si>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</si>
  <si>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</si>
  <si>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</si>
  <si>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</si>
  <si>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</si>
  <si>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</si>
  <si>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</si>
  <si>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</si>
  <si>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</si>
  <si>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</si>
  <si>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</si>
  <si>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</si>
  <si>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</si>
  <si>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</si>
  <si>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</si>
  <si>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</si>
  <si>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</si>
  <si>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</si>
  <si>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</si>
  <si>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</si>
  <si>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</si>
  <si>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</si>
  <si>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</si>
  <si>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</si>
  <si>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</si>
  <si>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</si>
  <si>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</si>
  <si>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</si>
  <si>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</si>
  <si>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</si>
  <si>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</si>
  <si>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</si>
  <si>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</si>
  <si>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</si>
  <si>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</si>
  <si>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</si>
  <si>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</si>
  <si>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</si>
  <si>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</si>
  <si>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</si>
  <si>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</si>
  <si>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</si>
  <si>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</si>
  <si>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</si>
  <si>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</si>
  <si>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</si>
  <si>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</si>
  <si>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</si>
  <si>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</si>
  <si>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</si>
  <si>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</si>
  <si>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</si>
  <si>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</si>
  <si>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</si>
  <si>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</si>
  <si>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</si>
  <si>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</si>
  <si>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</si>
  <si>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</si>
  <si>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</si>
  <si>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</si>
  <si>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</si>
  <si>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</si>
  <si>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</si>
  <si>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</si>
  <si>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</si>
  <si>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</si>
  <si>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</si>
  <si>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</si>
  <si>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</si>
  <si>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</si>
  <si>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</si>
  <si>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</si>
  <si>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</si>
  <si>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</si>
  <si>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</si>
  <si>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</si>
  <si>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</si>
  <si>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</si>
  <si>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</si>
  <si>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</si>
  <si>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</si>
  <si>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</si>
  <si>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</si>
  <si>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</si>
  <si>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</si>
  <si>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</si>
  <si>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</si>
  <si>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</si>
  <si>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</si>
  <si>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</si>
  <si>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</si>
  <si>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</si>
  <si>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</si>
  <si>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</si>
  <si>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</si>
  <si>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</si>
  <si>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</si>
  <si>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</si>
  <si>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</si>
  <si>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</si>
  <si>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</si>
  <si>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</si>
  <si>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</si>
  <si>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</si>
  <si>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</si>
  <si>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</si>
  <si>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</si>
  <si>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</si>
  <si>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</si>
  <si>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</si>
  <si>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</si>
  <si>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</si>
  <si>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</si>
  <si>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</si>
  <si>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</si>
  <si>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</si>
  <si>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</si>
  <si>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</si>
  <si>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</si>
  <si>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</si>
  <si>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</si>
  <si>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</si>
  <si>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</si>
  <si>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</si>
  <si>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</si>
  <si>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</si>
  <si>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</si>
  <si>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</si>
  <si>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</si>
  <si>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</si>
  <si>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</si>
  <si>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</si>
  <si>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</si>
  <si>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</si>
  <si>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</si>
  <si>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</si>
  <si>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</si>
  <si>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</si>
  <si>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</si>
  <si>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</si>
  <si>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</si>
  <si>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</si>
  <si>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</si>
  <si>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</si>
  <si>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</si>
  <si>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</si>
  <si>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</si>
  <si>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</si>
  <si>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</si>
  <si>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</si>
  <si>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</si>
  <si>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</si>
  <si>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</si>
  <si>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</si>
  <si>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</si>
  <si>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</si>
  <si>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</si>
  <si>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</si>
  <si>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</si>
  <si>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</si>
  <si>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</si>
  <si>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</si>
  <si>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</si>
  <si>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</si>
  <si>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</si>
  <si>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</si>
  <si>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</si>
  <si>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</si>
  <si>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</si>
  <si>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</si>
  <si>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</si>
  <si>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</si>
  <si>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</si>
  <si>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</si>
  <si>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</si>
  <si>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</si>
  <si>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</si>
  <si>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</si>
  <si>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</si>
  <si>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</si>
  <si>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</si>
  <si>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</si>
  <si>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</si>
  <si>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</si>
  <si>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</si>
  <si>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</si>
  <si>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</si>
  <si>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</si>
  <si>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</si>
  <si>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</si>
  <si>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</si>
  <si>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</si>
  <si>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</si>
  <si>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</si>
  <si>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</si>
  <si>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</si>
  <si>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</si>
  <si>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</si>
  <si>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</si>
  <si>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</si>
  <si>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</si>
  <si>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</si>
  <si>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</si>
  <si>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</si>
  <si>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</si>
  <si>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</si>
  <si>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</si>
  <si>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</si>
  <si>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</si>
  <si>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</si>
  <si>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</si>
  <si>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</si>
  <si>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</si>
  <si>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</si>
  <si>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</si>
  <si>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</si>
  <si>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</si>
  <si>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</si>
  <si>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</si>
  <si>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</si>
  <si>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</si>
  <si>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</si>
  <si>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</si>
  <si>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</si>
  <si>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</si>
  <si>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</si>
  <si>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</si>
  <si>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</si>
  <si>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</si>
  <si>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</si>
  <si>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</si>
  <si>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</si>
  <si>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</si>
  <si>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</si>
  <si>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</si>
  <si>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</si>
  <si>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</si>
  <si>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</si>
  <si>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</si>
  <si>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</si>
  <si>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</si>
  <si>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</si>
  <si>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</si>
  <si>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</si>
  <si>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</si>
  <si>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</si>
  <si>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</si>
  <si>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</si>
  <si>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</si>
  <si>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</si>
  <si>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</si>
  <si>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</si>
  <si>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</si>
  <si>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</si>
  <si>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</si>
  <si>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</si>
  <si>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</si>
  <si>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</si>
  <si>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</si>
  <si>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</si>
  <si>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</si>
  <si>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</si>
  <si>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</si>
  <si>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</si>
  <si>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</si>
  <si>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</si>
  <si>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</si>
  <si>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</si>
  <si>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</si>
  <si>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</si>
  <si>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</si>
  <si>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</si>
  <si>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</si>
  <si>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</si>
  <si>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</si>
  <si>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</si>
  <si>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</si>
  <si>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</si>
  <si>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</si>
  <si>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</si>
  <si>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</si>
  <si>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</si>
  <si>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</si>
  <si>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</si>
  <si>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</si>
  <si>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</si>
  <si>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</si>
  <si>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</si>
  <si>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</si>
  <si>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</si>
  <si>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</si>
  <si>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</si>
  <si>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</si>
  <si>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</si>
  <si>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</si>
  <si>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</si>
  <si>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</si>
  <si>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</si>
  <si>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</si>
  <si>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</si>
  <si>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</si>
  <si>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</si>
  <si>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</si>
  <si>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</si>
  <si>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</si>
  <si>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</si>
  <si>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</si>
  <si>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</si>
  <si>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</si>
  <si>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</si>
  <si>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</si>
  <si>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</si>
  <si>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</si>
  <si>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</si>
  <si>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</si>
  <si>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</si>
  <si>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</si>
  <si>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</si>
  <si>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</si>
  <si>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</si>
  <si>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</si>
  <si>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</si>
  <si>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</si>
  <si>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</si>
  <si>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</si>
  <si>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</si>
  <si>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</si>
  <si>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</si>
  <si>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</si>
  <si>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</si>
  <si>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</si>
  <si>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</si>
  <si>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</si>
  <si>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</si>
  <si>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</si>
  <si>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</si>
  <si>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</si>
  <si>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</si>
  <si>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</si>
  <si>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</si>
  <si>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</si>
  <si>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</si>
  <si>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</si>
  <si>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</si>
  <si>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</si>
  <si>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</si>
  <si>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</si>
  <si>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</si>
  <si>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</si>
  <si>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</si>
  <si>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</si>
  <si>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</si>
  <si>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</si>
  <si>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</si>
  <si>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</si>
  <si>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</si>
  <si>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</si>
  <si>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</si>
  <si>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</si>
  <si>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</si>
  <si>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</si>
  <si>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</si>
  <si>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</si>
  <si>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</si>
  <si>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</si>
  <si>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</si>
  <si>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</si>
  <si>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</si>
  <si>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</si>
  <si>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</si>
  <si>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</si>
  <si>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</si>
  <si>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</si>
  <si>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</si>
  <si>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</si>
  <si>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</si>
  <si>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</si>
  <si>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</si>
  <si>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</si>
  <si>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</si>
  <si>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</si>
  <si>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</si>
  <si>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</si>
  <si>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</si>
  <si>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</si>
  <si>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</si>
  <si>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</si>
  <si>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</si>
  <si>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</si>
  <si>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</si>
  <si>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</si>
  <si>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</si>
  <si>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</si>
  <si>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</si>
  <si>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</si>
  <si>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</si>
  <si>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</si>
  <si>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</si>
  <si>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</si>
  <si>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</si>
  <si>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</si>
  <si>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</si>
  <si>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</si>
  <si>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</si>
  <si>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</si>
  <si>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</si>
  <si>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</si>
  <si>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</si>
  <si>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</si>
  <si>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</si>
  <si>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</si>
  <si>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</si>
  <si>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</si>
  <si>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</si>
  <si>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</si>
  <si>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</si>
  <si>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</si>
  <si>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</si>
  <si>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</si>
  <si>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</si>
  <si>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</si>
  <si>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</si>
  <si>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</si>
  <si>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</si>
  <si>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</si>
  <si>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</si>
  <si>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</si>
  <si>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</si>
  <si>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</si>
  <si>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</si>
  <si>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</si>
  <si>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</si>
  <si>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</si>
  <si>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</si>
  <si>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</si>
  <si>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</si>
  <si>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</si>
  <si>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</si>
  <si>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</si>
  <si>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</si>
  <si>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</si>
  <si>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</si>
  <si>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</si>
  <si>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</si>
  <si>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</si>
  <si>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</si>
  <si>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</si>
  <si>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</si>
  <si>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</si>
  <si>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</si>
  <si>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</si>
  <si>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</si>
  <si>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</si>
  <si>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</si>
  <si>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</si>
  <si>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</si>
  <si>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</si>
  <si>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</si>
  <si>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</si>
  <si>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</si>
  <si>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</si>
  <si>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</si>
  <si>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</si>
  <si>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</si>
  <si>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</si>
  <si>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</si>
  <si>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</si>
  <si>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</si>
  <si>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</si>
  <si>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</si>
  <si>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</si>
  <si>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</si>
  <si>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</si>
  <si>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</si>
  <si>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</si>
  <si>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</si>
  <si>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</si>
  <si>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</si>
  <si>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</si>
  <si>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</si>
  <si>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</si>
  <si>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</si>
  <si>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</si>
  <si>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</si>
  <si>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</si>
  <si>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</si>
  <si>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</si>
  <si>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</si>
  <si>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</si>
  <si>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</si>
  <si>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</si>
  <si>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</si>
  <si>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</si>
  <si>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</si>
  <si>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</si>
  <si>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</si>
  <si>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</si>
  <si>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</si>
  <si>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</si>
  <si>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</si>
  <si>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</si>
  <si>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</si>
  <si>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</si>
  <si>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</si>
  <si>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</si>
  <si>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</si>
  <si>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</si>
  <si>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</si>
  <si>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</si>
  <si>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</si>
  <si>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</si>
  <si>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</si>
  <si>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</si>
  <si>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</si>
  <si>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</si>
  <si>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</si>
  <si>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</si>
  <si>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</si>
  <si>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</si>
  <si>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</si>
  <si>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</si>
  <si>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</si>
  <si>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</si>
  <si>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</si>
  <si>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</si>
  <si>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</si>
  <si>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</si>
  <si>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</si>
  <si>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</si>
  <si>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</si>
  <si>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</si>
  <si>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</si>
  <si>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</si>
  <si>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</si>
  <si>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</si>
  <si>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</si>
  <si>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</si>
  <si>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</si>
  <si>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</si>
  <si>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</si>
  <si>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</si>
  <si>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</si>
  <si>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</si>
  <si>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</si>
  <si>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</si>
  <si>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</si>
  <si>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</si>
  <si>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</si>
  <si>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</si>
  <si>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</si>
  <si>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</si>
  <si>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</si>
  <si>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</si>
  <si>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</si>
  <si>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</si>
  <si>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</si>
  <si>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</si>
  <si>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</si>
  <si>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</si>
  <si>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</si>
  <si>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</si>
  <si>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</si>
  <si>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</si>
  <si>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</si>
  <si>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</si>
  <si>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</si>
  <si>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</si>
  <si>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</si>
  <si>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</si>
  <si>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</si>
  <si>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</si>
  <si>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</si>
  <si>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</si>
  <si>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</si>
  <si>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</si>
  <si>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</si>
  <si>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</si>
  <si>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</si>
  <si>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</si>
  <si>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</si>
  <si>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</si>
  <si>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</si>
  <si>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</si>
  <si>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</si>
  <si>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</si>
  <si>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</si>
  <si>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</si>
  <si>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</si>
  <si>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</si>
  <si>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</si>
  <si>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</si>
  <si>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</si>
  <si>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</si>
  <si>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</si>
  <si>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</si>
  <si>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</si>
  <si>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</si>
  <si>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</si>
  <si>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</si>
  <si>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</si>
  <si>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</si>
  <si>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</si>
  <si>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</si>
  <si>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</si>
  <si>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</si>
  <si>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</si>
  <si>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</si>
  <si>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</si>
  <si>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</si>
  <si>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</si>
  <si>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</si>
  <si>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</si>
  <si>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</si>
  <si>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</si>
  <si>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</si>
  <si>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</si>
  <si>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</si>
  <si>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</si>
  <si>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</si>
  <si>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</si>
  <si>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</si>
  <si>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</si>
  <si>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</si>
  <si>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</si>
  <si>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</si>
  <si>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</si>
  <si>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</si>
  <si>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</si>
  <si>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</si>
  <si>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</si>
  <si>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</si>
  <si>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</si>
  <si>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</si>
  <si>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</si>
  <si>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</si>
  <si>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</si>
  <si>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</si>
  <si>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</si>
  <si>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</si>
  <si>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</si>
  <si>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</si>
  <si>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</si>
  <si>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</si>
  <si>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</si>
  <si>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</si>
  <si>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</si>
  <si>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</si>
  <si>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</si>
  <si>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</si>
  <si>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</si>
  <si>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</si>
  <si>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</si>
  <si>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</si>
  <si>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</si>
  <si>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</si>
  <si>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</si>
  <si>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</si>
  <si>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</si>
  <si>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</si>
  <si>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</si>
  <si>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</si>
  <si>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</si>
  <si>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</si>
  <si>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</si>
  <si>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</si>
  <si>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</si>
  <si>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</si>
  <si>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</si>
  <si>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</si>
  <si>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</si>
  <si>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</si>
  <si>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</si>
  <si>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</si>
  <si>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</si>
  <si>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</si>
  <si>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</si>
  <si>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</si>
  <si>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</si>
  <si>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</si>
  <si>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</si>
  <si>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</si>
  <si>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</si>
  <si>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</si>
  <si>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</si>
  <si>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</si>
  <si>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</si>
  <si>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</si>
  <si>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</si>
  <si>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</si>
  <si>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</si>
  <si>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</si>
  <si>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</si>
  <si>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</si>
  <si>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</si>
  <si>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</si>
  <si>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</si>
  <si>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</si>
  <si>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</si>
  <si>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</si>
  <si>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</si>
  <si>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</si>
  <si>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</si>
  <si>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</si>
  <si>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</si>
  <si>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</si>
  <si>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</si>
  <si>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</si>
  <si>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</si>
  <si>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</si>
  <si>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</si>
  <si>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</si>
  <si>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</si>
  <si>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</si>
  <si>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</si>
  <si>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</si>
  <si>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</si>
  <si>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</si>
  <si>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</si>
  <si>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</si>
  <si>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</si>
  <si>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</si>
  <si>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</si>
  <si>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</si>
  <si>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</si>
  <si>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</si>
  <si>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</si>
  <si>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</si>
  <si>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</si>
  <si>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</si>
  <si>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</si>
  <si>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</si>
  <si>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</si>
  <si>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</si>
  <si>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</si>
  <si>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</si>
  <si>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</si>
  <si>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</si>
  <si>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</si>
  <si>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</si>
  <si>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</si>
  <si>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</si>
  <si>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</si>
  <si>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</si>
  <si>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</si>
  <si>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</si>
  <si>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</si>
  <si>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</si>
  <si>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</si>
  <si>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</si>
  <si>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</si>
  <si>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</si>
  <si>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</si>
  <si>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</si>
  <si>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</si>
  <si>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</si>
  <si>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</si>
  <si>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</si>
  <si>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</si>
  <si>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</si>
  <si>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</si>
  <si>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</si>
  <si>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</si>
  <si>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</si>
  <si>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</si>
  <si>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</si>
  <si>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</si>
  <si>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</si>
  <si>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</si>
  <si>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</si>
  <si>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</si>
  <si>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</si>
  <si>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</si>
  <si>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</si>
  <si>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</si>
  <si>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</si>
  <si>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</si>
  <si>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</si>
  <si>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</si>
  <si>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</si>
  <si>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</si>
  <si>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</si>
  <si>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</si>
  <si>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</si>
  <si>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</si>
  <si>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</si>
  <si>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</si>
  <si>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</si>
  <si>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</si>
  <si>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</si>
  <si>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</si>
  <si>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</si>
  <si>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</si>
  <si>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</si>
  <si>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</si>
  <si>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</si>
  <si>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</si>
  <si>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</si>
  <si>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</si>
  <si>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</si>
  <si>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</si>
  <si>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</si>
  <si>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</si>
  <si>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</si>
  <si>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</si>
  <si>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</si>
  <si>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</si>
  <si>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</si>
  <si>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</si>
  <si>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</si>
  <si>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</si>
  <si>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</si>
  <si>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</si>
  <si>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</si>
  <si>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</si>
  <si>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</si>
  <si>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</si>
  <si>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</si>
  <si>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</si>
  <si>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</si>
  <si>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</si>
  <si>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</si>
  <si>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</si>
  <si>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</si>
  <si>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</si>
  <si>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</si>
  <si>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</si>
  <si>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</si>
  <si>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</si>
  <si>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</si>
  <si>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</si>
  <si>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</si>
  <si>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</si>
  <si>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</si>
  <si>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</si>
  <si>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</si>
  <si>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</si>
  <si>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</si>
  <si>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</si>
  <si>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</si>
  <si>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</si>
  <si>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</si>
  <si>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</si>
  <si>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</si>
  <si>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</si>
  <si>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</si>
  <si>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</si>
  <si>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</si>
  <si>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</si>
  <si>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</si>
  <si>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</si>
  <si>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</si>
  <si>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</si>
  <si>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</si>
  <si>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</si>
  <si>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</si>
  <si>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</si>
  <si>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</si>
  <si>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</si>
  <si>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</si>
  <si>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</si>
  <si>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</si>
  <si>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</si>
  <si>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</si>
  <si>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</si>
  <si>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</si>
  <si>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</si>
  <si>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</si>
  <si>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</si>
  <si>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</si>
  <si>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</si>
  <si>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</si>
  <si>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</si>
  <si>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</si>
  <si>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</si>
  <si>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</si>
  <si>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</si>
  <si>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</si>
  <si>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</si>
  <si>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</si>
  <si>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</si>
  <si>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</si>
  <si>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</si>
  <si>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</si>
  <si>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</si>
  <si>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</si>
  <si>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</si>
  <si>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</si>
  <si>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</si>
  <si>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</si>
  <si>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</si>
  <si>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</si>
  <si>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</si>
  <si>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</si>
  <si>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</si>
  <si>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</si>
  <si>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</si>
  <si>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</si>
  <si>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</si>
  <si>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</si>
  <si>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</si>
  <si>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</si>
  <si>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</si>
  <si>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</si>
  <si>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</si>
  <si>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</si>
  <si>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</si>
  <si>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</si>
  <si>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</si>
  <si>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</si>
  <si>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</si>
  <si>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</si>
  <si>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</si>
  <si>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</si>
  <si>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</si>
  <si>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</si>
  <si>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</si>
  <si>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</si>
  <si>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</si>
  <si>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</si>
  <si>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</si>
  <si>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</si>
  <si>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</si>
  <si>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</si>
  <si>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</si>
  <si>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</si>
  <si>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</si>
  <si>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</si>
  <si>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</si>
  <si>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</si>
  <si>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</si>
  <si>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</si>
  <si>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</si>
  <si>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</si>
  <si>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</si>
  <si>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</si>
  <si>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</si>
  <si>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</si>
  <si>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</si>
  <si>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</si>
  <si>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</si>
  <si>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</si>
  <si>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</si>
  <si>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</si>
  <si>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</si>
  <si>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</si>
  <si>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</si>
  <si>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</si>
  <si>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</si>
  <si>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</si>
  <si>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</si>
  <si>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</si>
  <si>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</si>
  <si>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</si>
  <si>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</si>
  <si>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</si>
  <si>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</si>
  <si>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</si>
  <si>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</si>
  <si>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</si>
  <si>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</si>
  <si>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</si>
  <si>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</si>
  <si>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</si>
  <si>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</si>
  <si>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</si>
  <si>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</si>
  <si>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</si>
  <si>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</si>
  <si>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</si>
  <si>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</si>
  <si>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</si>
  <si>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</si>
  <si>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</si>
  <si>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</si>
  <si>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</si>
  <si>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</si>
  <si>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</si>
  <si>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</si>
  <si>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</si>
  <si>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</si>
  <si>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</si>
  <si>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</si>
  <si>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</si>
  <si>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</si>
  <si>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</si>
  <si>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</si>
  <si>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</si>
  <si>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</si>
  <si>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</si>
  <si>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</si>
  <si>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</si>
  <si>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</si>
  <si>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</si>
  <si>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</si>
  <si>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</si>
  <si>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</si>
  <si>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</si>
  <si>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</si>
  <si>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</si>
  <si>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</si>
  <si>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</si>
  <si>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</si>
  <si>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</si>
  <si>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</si>
  <si>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</si>
  <si>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</si>
  <si>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</si>
  <si>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</si>
  <si>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</si>
  <si>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</si>
  <si>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</si>
  <si>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</si>
  <si>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</si>
  <si>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</si>
  <si>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</si>
  <si>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</si>
  <si>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</si>
  <si>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</si>
  <si>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</si>
  <si>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</si>
  <si>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</si>
  <si>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</si>
  <si>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</si>
  <si>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</si>
  <si>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</si>
  <si>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</si>
  <si>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</si>
  <si>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</si>
  <si>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</si>
  <si>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</si>
  <si>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</si>
  <si>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</si>
  <si>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</si>
  <si>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</si>
  <si>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</si>
  <si>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</si>
  <si>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</si>
  <si>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</si>
  <si>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</si>
  <si>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</si>
  <si>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</si>
  <si>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</si>
  <si>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</si>
  <si>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</si>
  <si>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</si>
  <si>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</si>
  <si>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</si>
  <si>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</si>
  <si>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</si>
  <si>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</si>
  <si>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</si>
  <si>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</si>
  <si>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</si>
  <si>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</si>
  <si>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</si>
  <si>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</si>
  <si>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</si>
  <si>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</si>
  <si>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</si>
  <si>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</si>
  <si>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</si>
  <si>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</si>
  <si>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</si>
  <si>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</si>
  <si>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</si>
  <si>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</si>
  <si>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</si>
  <si>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</si>
  <si>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</si>
  <si>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</si>
  <si>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</si>
  <si>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</si>
  <si>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</si>
  <si>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</si>
  <si>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</si>
  <si>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</si>
  <si>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</si>
  <si>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</si>
  <si>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</si>
  <si>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</si>
  <si>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</si>
  <si>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</si>
  <si>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</si>
  <si>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</si>
  <si>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</si>
  <si>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</si>
  <si>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</si>
  <si>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</si>
  <si>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</si>
  <si>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</si>
  <si>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</si>
  <si>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</si>
  <si>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</si>
  <si>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</si>
  <si>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</si>
  <si>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</si>
  <si>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</si>
  <si>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</si>
  <si>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</si>
  <si>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</si>
  <si>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</si>
  <si>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</si>
  <si>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</si>
  <si>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</si>
  <si>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</si>
  <si>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</si>
  <si>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</si>
  <si>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</si>
  <si>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</si>
  <si>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</si>
  <si>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</si>
  <si>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</si>
  <si>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</si>
  <si>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</si>
  <si>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</si>
  <si>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</si>
  <si>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</si>
  <si>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</si>
  <si>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</si>
  <si>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</si>
  <si>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</si>
  <si>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</si>
  <si>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</si>
  <si>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</si>
  <si>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</si>
  <si>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</si>
  <si>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</si>
  <si>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</si>
  <si>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</si>
  <si>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</si>
  <si>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</si>
  <si>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</si>
  <si>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</si>
  <si>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</si>
  <si>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</si>
  <si>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</si>
  <si>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</si>
  <si>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</si>
  <si>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</si>
  <si>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</si>
  <si>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</si>
  <si>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</si>
  <si>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</si>
  <si>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</si>
  <si>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</si>
  <si>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</si>
  <si>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</si>
  <si>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</si>
  <si>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</si>
  <si>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</si>
  <si>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</si>
  <si>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</si>
  <si>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</si>
  <si>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</si>
  <si>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</si>
  <si>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</si>
  <si>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</si>
  <si>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</si>
  <si>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</si>
  <si>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</si>
  <si>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</si>
  <si>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</si>
  <si>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</si>
  <si>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</si>
  <si>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</si>
  <si>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</si>
  <si>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</si>
  <si>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</si>
  <si>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</si>
  <si>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</si>
  <si>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</si>
  <si>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</si>
  <si>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</si>
  <si>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</si>
  <si>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</si>
  <si>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</si>
  <si>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</si>
  <si>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</si>
  <si>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</si>
  <si>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</si>
  <si>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</si>
  <si>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</si>
  <si>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</si>
  <si>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</si>
  <si>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</si>
  <si>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</si>
  <si>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</si>
  <si>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</si>
  <si>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</si>
  <si>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</si>
  <si>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</si>
  <si>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</si>
  <si>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</si>
  <si>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</si>
  <si>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</si>
  <si>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</si>
  <si>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</si>
  <si>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</si>
  <si>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</si>
  <si>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</si>
  <si>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</si>
  <si>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</si>
  <si>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</si>
  <si>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</si>
  <si>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</si>
  <si>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</si>
  <si>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</si>
  <si>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</si>
  <si>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</si>
  <si>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</si>
  <si>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</si>
  <si>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</si>
  <si>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</si>
  <si>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</si>
  <si>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</si>
  <si>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</si>
  <si>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</si>
  <si>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</si>
  <si>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</si>
  <si>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</si>
  <si>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</si>
  <si>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</si>
  <si>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</si>
  <si>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</si>
  <si>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</si>
  <si>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</si>
  <si>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</si>
  <si>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</si>
  <si>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</si>
  <si>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</si>
  <si>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</si>
  <si>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</si>
  <si>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</si>
  <si>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</si>
  <si>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</si>
  <si>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</si>
  <si>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</si>
  <si>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</si>
  <si>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</si>
  <si>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</si>
  <si>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</si>
  <si>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</si>
  <si>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</si>
  <si>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</si>
  <si>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</si>
  <si>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</si>
  <si>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</si>
  <si>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</si>
  <si>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</si>
  <si>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</si>
  <si>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</si>
  <si>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</si>
  <si>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</si>
  <si>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</si>
  <si>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</si>
  <si>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</si>
  <si>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</si>
  <si>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</si>
  <si>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</si>
  <si>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</si>
  <si>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</si>
  <si>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</si>
  <si>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</si>
  <si>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</si>
  <si>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</si>
  <si>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</si>
  <si>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</si>
  <si>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</si>
  <si>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</si>
  <si>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</si>
  <si>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</si>
  <si>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</si>
  <si>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</si>
  <si>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</si>
  <si>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</si>
  <si>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</si>
  <si>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</si>
  <si>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</si>
  <si>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</si>
  <si>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</si>
  <si>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</si>
  <si>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</si>
  <si>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</si>
  <si>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</si>
  <si>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</si>
  <si>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</si>
  <si>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</si>
  <si>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</si>
  <si>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</si>
  <si>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</si>
  <si>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</si>
  <si>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</si>
  <si>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</si>
  <si>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</si>
  <si>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</si>
  <si>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</si>
  <si>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</si>
  <si>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</si>
  <si>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</si>
  <si>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</si>
  <si>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</si>
  <si>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</si>
  <si>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</si>
  <si>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</si>
  <si>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</si>
  <si>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</si>
  <si>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</si>
  <si>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</si>
  <si>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</si>
  <si>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</si>
  <si>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</si>
  <si>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</si>
  <si>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</si>
  <si>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</si>
  <si>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</si>
  <si>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</si>
  <si>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</si>
  <si>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</si>
  <si>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</si>
  <si>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</si>
  <si>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</si>
  <si>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</si>
  <si>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</si>
  <si>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</si>
  <si>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</si>
  <si>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</si>
  <si>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</si>
  <si>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</si>
  <si>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</si>
  <si>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</si>
  <si>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</si>
  <si>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</si>
  <si>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</si>
  <si>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</si>
  <si>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</si>
  <si>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</si>
  <si>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</si>
  <si>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</si>
  <si>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</si>
  <si>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</si>
  <si>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</si>
  <si>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</si>
  <si>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</si>
  <si>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</si>
  <si>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</si>
  <si>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</si>
  <si>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</si>
  <si>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</si>
  <si>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</si>
  <si>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</si>
  <si>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</si>
  <si>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</si>
  <si>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</si>
  <si>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</si>
  <si>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</si>
  <si>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</si>
  <si>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</si>
  <si>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</si>
  <si>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</si>
  <si>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</si>
  <si>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</si>
  <si>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</si>
  <si>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</si>
  <si>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</si>
  <si>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</si>
  <si>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</si>
  <si>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</si>
  <si>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</si>
  <si>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</si>
  <si>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</si>
  <si>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</si>
  <si>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</si>
  <si>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</si>
  <si>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</si>
  <si>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</si>
  <si>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</si>
  <si>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</si>
  <si>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</si>
  <si>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</si>
  <si>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</si>
  <si>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</si>
  <si>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</si>
  <si>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</si>
  <si>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</si>
  <si>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</si>
  <si>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</si>
  <si>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</si>
  <si>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</si>
  <si>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</si>
  <si>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</si>
  <si>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</si>
  <si>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</si>
  <si>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</si>
  <si>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</si>
  <si>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</si>
  <si>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</si>
  <si>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</si>
  <si>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</si>
  <si>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</si>
  <si>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</si>
  <si>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</si>
  <si>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</si>
  <si>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</si>
  <si>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</si>
  <si>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</si>
  <si>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</si>
  <si>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</si>
  <si>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</si>
  <si>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</si>
  <si>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</si>
  <si>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</si>
  <si>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</si>
  <si>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</si>
  <si>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</si>
  <si>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</si>
  <si>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</si>
  <si>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</si>
  <si>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</si>
  <si>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</si>
  <si>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</si>
  <si>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</si>
  <si>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</si>
  <si>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</si>
  <si>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</si>
  <si>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</si>
  <si>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</si>
  <si>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</si>
  <si>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</si>
  <si>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</si>
  <si>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</si>
  <si>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</si>
  <si>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</si>
  <si>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</si>
  <si>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</si>
  <si>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</si>
  <si>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</si>
  <si>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</si>
  <si>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</si>
  <si>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</si>
  <si>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</si>
  <si>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</si>
  <si>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</si>
  <si>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</si>
  <si>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</si>
  <si>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</si>
  <si>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</si>
  <si>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</si>
  <si>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</si>
  <si>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</si>
  <si>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</si>
  <si>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</si>
  <si>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</si>
  <si>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</si>
  <si>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</si>
  <si>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</si>
  <si>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</si>
  <si>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</si>
  <si>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</si>
  <si>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</si>
  <si>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</si>
  <si>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</si>
  <si>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</si>
  <si>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</si>
  <si>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</si>
  <si>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</si>
  <si>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</si>
  <si>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</si>
  <si>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</si>
  <si>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</si>
  <si>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</si>
  <si>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</si>
  <si>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</si>
  <si>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</si>
  <si>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</si>
  <si>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</si>
  <si>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</si>
  <si>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</si>
  <si>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</si>
  <si>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</si>
  <si>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</si>
  <si>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</si>
  <si>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</si>
  <si>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</si>
  <si>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</si>
  <si>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</si>
  <si>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</si>
  <si>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</si>
  <si>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</si>
  <si>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</si>
  <si>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</si>
  <si>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</si>
  <si>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</si>
  <si>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</si>
  <si>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</si>
  <si>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</si>
  <si>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</si>
  <si>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</si>
  <si>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</si>
  <si>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</si>
  <si>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</si>
  <si>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</si>
  <si>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</si>
  <si>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</si>
  <si>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</si>
  <si>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</si>
  <si>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</si>
  <si>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</si>
  <si>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</si>
  <si>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</si>
  <si>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</si>
  <si>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</si>
  <si>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</si>
  <si>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</si>
  <si>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</si>
  <si>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</si>
  <si>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</si>
  <si>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</si>
  <si>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</si>
  <si>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</si>
  <si>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</si>
  <si>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</si>
  <si>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</si>
  <si>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</si>
  <si>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</si>
  <si>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</si>
  <si>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</si>
  <si>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</si>
  <si>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</si>
  <si>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</si>
  <si>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</si>
  <si>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</si>
  <si>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</si>
  <si>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</si>
  <si>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</si>
  <si>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</si>
  <si>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</si>
  <si>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</si>
  <si>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</si>
  <si>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</si>
  <si>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</si>
  <si>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</si>
  <si>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</si>
  <si>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</si>
  <si>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</si>
  <si>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</si>
  <si>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</si>
  <si>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</si>
  <si>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</si>
  <si>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</si>
  <si>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</si>
  <si>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</si>
  <si>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</si>
  <si>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</si>
  <si>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</si>
  <si>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</si>
  <si>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</si>
  <si>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</si>
  <si>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</si>
  <si>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</si>
  <si>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</si>
  <si>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</si>
  <si>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</si>
  <si>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</si>
  <si>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</si>
  <si>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</si>
  <si>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</si>
  <si>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</si>
  <si>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</si>
  <si>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</si>
  <si>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</si>
  <si>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</si>
  <si>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</si>
  <si>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</si>
  <si>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</si>
  <si>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</si>
  <si>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</si>
  <si>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</si>
  <si>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</si>
  <si>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</si>
  <si>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</si>
  <si>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</si>
  <si>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</si>
  <si>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</si>
  <si>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</si>
  <si>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</si>
  <si>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</si>
  <si>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</si>
  <si>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</si>
  <si>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</si>
  <si>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</si>
  <si>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</si>
  <si>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</si>
  <si>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</si>
  <si>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</si>
  <si>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</si>
  <si>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</si>
  <si>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</si>
  <si>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</si>
  <si>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</si>
  <si>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</si>
  <si>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</si>
  <si>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</si>
  <si>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</si>
  <si>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</si>
  <si>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</si>
  <si>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</si>
  <si>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</si>
  <si>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</si>
  <si>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</si>
  <si>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</si>
  <si>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</si>
  <si>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</si>
  <si>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</si>
  <si>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</si>
  <si>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</si>
  <si>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</si>
  <si>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</si>
  <si>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</si>
  <si>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</si>
  <si>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</si>
  <si>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</si>
  <si>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</si>
  <si>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</si>
  <si>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</si>
  <si>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</si>
  <si>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</si>
  <si>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</si>
  <si>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</si>
  <si>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</si>
  <si>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</si>
  <si>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</si>
  <si>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</si>
  <si>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</si>
  <si>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</si>
  <si>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</si>
  <si>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</si>
  <si>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</si>
  <si>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</si>
  <si>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</si>
  <si>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</si>
  <si>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</si>
  <si>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</si>
  <si>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</si>
  <si>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</si>
  <si>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</si>
  <si>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</si>
  <si>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</si>
  <si>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</si>
  <si>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</si>
  <si>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</si>
  <si>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</si>
  <si>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</si>
  <si>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</si>
  <si>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</si>
  <si>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</si>
  <si>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</si>
  <si>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</si>
  <si>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</si>
  <si>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</si>
  <si>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</si>
  <si>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</si>
  <si>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</si>
  <si>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</si>
  <si>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</si>
  <si>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</si>
  <si>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</si>
  <si>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</si>
  <si>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</si>
  <si>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</si>
  <si>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</si>
  <si>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</si>
  <si>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</si>
  <si>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</si>
  <si>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</si>
  <si>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</si>
  <si>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</si>
  <si>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</si>
  <si>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</si>
  <si>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</si>
  <si>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</si>
  <si>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</si>
  <si>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</si>
  <si>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</si>
  <si>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</si>
  <si>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</si>
  <si>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</si>
  <si>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</si>
  <si>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</si>
  <si>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</si>
  <si>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</si>
  <si>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</si>
  <si>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</si>
  <si>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</si>
  <si>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</si>
  <si>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</si>
  <si>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</si>
  <si>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</si>
  <si>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</si>
  <si>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</si>
  <si>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</si>
  <si>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</si>
  <si>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</si>
  <si>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</si>
  <si>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</si>
  <si>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</si>
  <si>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</si>
  <si>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</si>
  <si>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</si>
  <si>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</si>
  <si>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</si>
  <si>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</si>
  <si>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</si>
  <si>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</si>
  <si>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</si>
  <si>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</si>
  <si>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</si>
  <si>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</si>
  <si>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</si>
  <si>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</si>
  <si>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</si>
  <si>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</si>
  <si>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</si>
  <si>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</si>
  <si>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</si>
  <si>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</si>
  <si>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</si>
  <si>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</si>
  <si>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</si>
  <si>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</si>
  <si>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</si>
  <si>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</si>
  <si>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</si>
  <si>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</si>
  <si>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</si>
  <si>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</si>
  <si>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</si>
  <si>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</si>
  <si>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</si>
  <si>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</si>
  <si>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</si>
  <si>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</si>
  <si>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</si>
  <si>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</si>
  <si>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</si>
  <si>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</si>
  <si>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</si>
  <si>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</si>
  <si>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</si>
  <si>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</si>
  <si>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</si>
  <si>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</si>
  <si>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</si>
  <si>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</si>
  <si>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</si>
  <si>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</si>
  <si>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</si>
  <si>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</si>
  <si>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</si>
  <si>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</si>
  <si>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</si>
  <si>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</si>
  <si>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</si>
  <si>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</si>
  <si>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</si>
  <si>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</si>
  <si>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</si>
  <si>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</si>
  <si>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</si>
  <si>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</si>
  <si>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</si>
  <si>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</si>
  <si>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</si>
  <si>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</si>
  <si>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</si>
  <si>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</si>
  <si>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</si>
  <si>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</si>
  <si>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</si>
  <si>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</si>
  <si>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</si>
  <si>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</si>
  <si>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</si>
  <si>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</si>
  <si>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</si>
  <si>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</si>
  <si>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</si>
  <si>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</si>
  <si>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</si>
  <si>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</si>
  <si>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</si>
  <si>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</si>
  <si>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</si>
  <si>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</si>
  <si>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</si>
  <si>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</si>
  <si>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</si>
  <si>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</si>
  <si>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</si>
  <si>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</si>
  <si>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</si>
  <si>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</si>
  <si>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</si>
  <si>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</si>
  <si>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</si>
  <si>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</si>
  <si>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</si>
  <si>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</si>
  <si>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</si>
  <si>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</si>
  <si>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</si>
  <si>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</si>
  <si>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</si>
  <si>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</si>
  <si>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</si>
  <si>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</si>
  <si>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</si>
  <si>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</si>
  <si>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</si>
  <si>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</si>
  <si>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</si>
  <si>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</si>
  <si>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</si>
  <si>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</si>
  <si>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</si>
  <si>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</si>
  <si>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</si>
  <si>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</si>
  <si>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</si>
  <si>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</si>
  <si>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</si>
  <si>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</si>
  <si>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</si>
  <si>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</si>
  <si>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</si>
  <si>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</si>
  <si>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</si>
  <si>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</si>
  <si>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</si>
  <si>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</si>
  <si>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</si>
  <si>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</si>
  <si>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</si>
  <si>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</si>
  <si>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</si>
  <si>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</si>
  <si>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</si>
  <si>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</si>
  <si>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</si>
  <si>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</si>
  <si>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</si>
  <si>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</si>
  <si>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</si>
  <si>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</si>
  <si>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</si>
  <si>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</si>
  <si>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</si>
  <si>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</si>
  <si>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</si>
  <si>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</si>
  <si>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</si>
  <si>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</si>
  <si>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</si>
  <si>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</si>
  <si>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</si>
  <si>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</si>
  <si>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</si>
  <si>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</si>
  <si>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</si>
  <si>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</si>
  <si>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</si>
  <si>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</si>
  <si>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</si>
  <si>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</si>
  <si>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</si>
  <si>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</si>
  <si>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</si>
  <si>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</si>
  <si>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</si>
  <si>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</si>
  <si>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</si>
  <si>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</si>
  <si>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</si>
  <si>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</si>
  <si>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</si>
  <si>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</si>
  <si>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</si>
  <si>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</si>
  <si>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</si>
  <si>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</si>
  <si>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</si>
  <si>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</si>
  <si>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</si>
  <si>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</si>
  <si>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</si>
  <si>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</si>
  <si>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</si>
  <si>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</si>
  <si>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</si>
  <si>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</si>
  <si>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</si>
  <si>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</si>
  <si>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</si>
  <si>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</si>
  <si>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</si>
  <si>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</si>
  <si>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</si>
  <si>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</si>
  <si>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</si>
  <si>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</si>
  <si>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</si>
  <si>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</si>
  <si>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</si>
  <si>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</si>
  <si>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</si>
  <si>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</si>
  <si>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</si>
  <si>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</si>
  <si>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</si>
  <si>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</si>
  <si>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</si>
  <si>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</si>
  <si>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</si>
  <si>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</si>
  <si>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</si>
  <si>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</si>
  <si>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</si>
  <si>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</si>
  <si>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</si>
  <si>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</si>
  <si>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</si>
  <si>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</si>
  <si>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</si>
  <si>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</si>
  <si>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</si>
  <si>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</si>
  <si>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</si>
  <si>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</si>
  <si>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</si>
  <si>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</si>
  <si>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</si>
  <si>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</si>
  <si>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</si>
  <si>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</si>
  <si>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</si>
  <si>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</si>
  <si>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</si>
  <si>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</si>
  <si>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</si>
  <si>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</si>
  <si>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</si>
  <si>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</si>
  <si>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</si>
  <si>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</si>
  <si>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</si>
  <si>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</si>
  <si>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</si>
  <si>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</si>
  <si>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</si>
  <si>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</si>
  <si>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</si>
  <si>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</si>
  <si>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</si>
  <si>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</si>
  <si>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</si>
  <si>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</si>
  <si>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</si>
  <si>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</si>
  <si>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</si>
  <si>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</si>
  <si>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</si>
  <si>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</si>
  <si>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</si>
  <si>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</si>
  <si>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</si>
  <si>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</si>
  <si>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</si>
  <si>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</si>
  <si>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</si>
  <si>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</si>
  <si>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</si>
  <si>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</si>
  <si>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</si>
  <si>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</si>
  <si>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</si>
  <si>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</si>
  <si>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</si>
  <si>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</si>
  <si>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</si>
  <si>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</si>
  <si>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</si>
  <si>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</si>
  <si>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</si>
  <si>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</si>
  <si>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</si>
  <si>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</si>
  <si>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</si>
  <si>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</si>
  <si>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</si>
  <si>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</si>
  <si>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</si>
  <si>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</si>
  <si>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</si>
  <si>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</si>
  <si>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</si>
  <si>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</si>
  <si>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</si>
  <si>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</si>
  <si>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</si>
  <si>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</si>
  <si>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</si>
  <si>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</si>
  <si>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</si>
  <si>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</si>
  <si>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</si>
  <si>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</si>
  <si>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</si>
  <si>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</si>
  <si>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</si>
  <si>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</si>
  <si>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</si>
  <si>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</si>
  <si>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</si>
  <si>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</si>
  <si>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</si>
  <si>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</si>
  <si>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</si>
  <si>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</si>
  <si>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</si>
  <si>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</si>
  <si>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</si>
  <si>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</si>
  <si>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</si>
  <si>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</si>
  <si>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</si>
  <si>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</si>
  <si>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</si>
  <si>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</si>
  <si>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</si>
  <si>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</si>
  <si>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</si>
  <si>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</si>
  <si>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</si>
  <si>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</si>
  <si>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</si>
  <si>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</si>
  <si>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</si>
  <si>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</si>
  <si>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</si>
  <si>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</si>
  <si>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</si>
  <si>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</si>
  <si>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</si>
  <si>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</si>
  <si>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</si>
  <si>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</si>
  <si>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</si>
  <si>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</si>
  <si>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</si>
  <si>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</si>
  <si>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</si>
  <si>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</si>
  <si>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</si>
  <si>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</si>
  <si>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</si>
  <si>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</si>
  <si>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</si>
  <si>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</si>
  <si>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</si>
  <si>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</si>
  <si>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</si>
  <si>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</si>
  <si>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</si>
  <si>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</si>
  <si>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</si>
  <si>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</si>
  <si>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</si>
  <si>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</si>
  <si>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</si>
  <si>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</si>
  <si>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</si>
  <si>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</si>
  <si>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</si>
  <si>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</si>
  <si>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</si>
  <si>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</si>
  <si>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</si>
  <si>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</si>
  <si>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</si>
  <si>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</si>
  <si>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</si>
  <si>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</si>
  <si>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</si>
  <si>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</si>
  <si>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</si>
  <si>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</si>
  <si>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</si>
  <si>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</si>
  <si>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</si>
  <si>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</si>
  <si>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</si>
  <si>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</si>
  <si>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</si>
  <si>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</si>
  <si>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</si>
  <si>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</si>
  <si>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</si>
  <si>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</si>
  <si>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</si>
  <si>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</si>
  <si>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</si>
  <si>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</si>
  <si>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</si>
  <si>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</si>
  <si>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</si>
  <si>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</si>
  <si>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</si>
  <si>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</si>
  <si>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</si>
  <si>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</si>
  <si>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</si>
  <si>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</si>
  <si>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</si>
  <si>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</si>
  <si>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</si>
  <si>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</si>
  <si>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</si>
  <si>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</si>
  <si>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</si>
  <si>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</si>
  <si>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</si>
  <si>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</si>
  <si>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</si>
  <si>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</si>
  <si>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</si>
  <si>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</si>
  <si>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</si>
  <si>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</si>
  <si>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</si>
  <si>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</si>
  <si>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</si>
  <si>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</si>
  <si>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</si>
  <si>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</si>
  <si>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</si>
  <si>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</si>
  <si>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</si>
  <si>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</si>
  <si>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</si>
  <si>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</si>
  <si>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</si>
  <si>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</si>
  <si>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</si>
  <si>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</si>
  <si>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</si>
  <si>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</si>
  <si>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</si>
  <si>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</si>
  <si>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</si>
  <si>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</si>
  <si>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</si>
  <si>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</si>
  <si>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</si>
  <si>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</si>
  <si>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</si>
  <si>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</si>
  <si>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</si>
  <si>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</si>
  <si>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</si>
  <si>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</si>
  <si>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</si>
  <si>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</si>
  <si>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</si>
  <si>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</si>
  <si>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</si>
  <si>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</si>
  <si>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</si>
  <si>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</si>
  <si>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</si>
  <si>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</si>
  <si>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</si>
  <si>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</si>
  <si>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</si>
  <si>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</si>
  <si>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</si>
  <si>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</si>
  <si>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</si>
  <si>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</si>
  <si>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</si>
  <si>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</si>
  <si>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</si>
  <si>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</si>
  <si>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</si>
  <si>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</si>
  <si>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</si>
  <si>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</si>
  <si>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</si>
  <si>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</si>
  <si>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</si>
  <si>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</si>
  <si>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</si>
  <si>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</si>
  <si>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</si>
  <si>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</si>
  <si>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</si>
  <si>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</si>
  <si>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</si>
  <si>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</si>
  <si>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</si>
  <si>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</si>
  <si>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</si>
  <si>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</si>
  <si>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</si>
  <si>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</si>
  <si>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</si>
  <si>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</si>
  <si>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</si>
  <si>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</si>
  <si>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</si>
  <si>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</si>
  <si>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</si>
  <si>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</si>
  <si>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</si>
  <si>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</si>
  <si>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</si>
  <si>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</si>
  <si>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</si>
  <si>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</si>
  <si>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</si>
  <si>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</si>
  <si>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</si>
  <si>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</si>
  <si>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</si>
  <si>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</si>
  <si>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</si>
  <si>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</si>
  <si>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</si>
  <si>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</si>
  <si>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</si>
  <si>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</si>
  <si>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</si>
  <si>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</si>
  <si>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</si>
  <si>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</si>
  <si>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</si>
  <si>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</si>
  <si>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</si>
  <si>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</si>
  <si>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</si>
  <si>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</si>
  <si>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</si>
  <si>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</si>
  <si>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</si>
  <si>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</si>
  <si>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</si>
  <si>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</si>
  <si>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</si>
  <si>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</si>
  <si>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</si>
  <si>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</si>
  <si>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</si>
  <si>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</si>
  <si>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</si>
  <si>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</si>
  <si>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</si>
  <si>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</si>
  <si>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</si>
  <si>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</si>
  <si>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</si>
  <si>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</si>
  <si>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</si>
  <si>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</si>
  <si>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</si>
  <si>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</si>
  <si>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</si>
  <si>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</si>
  <si>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</si>
  <si>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</si>
  <si>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</si>
  <si>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</si>
  <si>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</si>
  <si>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</si>
  <si>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</si>
  <si>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</si>
  <si>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</si>
  <si>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</si>
  <si>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</si>
  <si>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</si>
  <si>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</si>
  <si>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</si>
  <si>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</si>
  <si>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</si>
  <si>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</si>
  <si>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</si>
  <si>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</si>
  <si>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</si>
  <si>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</si>
  <si>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</si>
  <si>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</si>
  <si>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</si>
  <si>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</si>
  <si>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</si>
  <si>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</si>
  <si>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</si>
  <si>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</si>
  <si>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</si>
  <si>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</si>
  <si>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</si>
  <si>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</si>
  <si>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</si>
  <si>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</si>
  <si>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</si>
  <si>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</si>
  <si>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</si>
  <si>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</si>
  <si>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</si>
  <si>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</si>
  <si>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</si>
  <si>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</si>
  <si>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</si>
  <si>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</si>
  <si>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</si>
  <si>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</si>
  <si>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</si>
  <si>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</si>
  <si>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</si>
  <si>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</si>
  <si>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</si>
  <si>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</si>
  <si>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</si>
  <si>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</si>
  <si>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</si>
  <si>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</si>
  <si>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</si>
  <si>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</si>
  <si>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</si>
  <si>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</si>
  <si>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</si>
  <si>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</si>
  <si>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</si>
  <si>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</si>
  <si>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</si>
  <si>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</si>
  <si>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</si>
  <si>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</si>
  <si>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</si>
  <si>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</si>
  <si>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</si>
  <si>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</si>
  <si>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</si>
  <si>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</si>
  <si>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</si>
  <si>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</si>
  <si>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</si>
  <si>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</si>
  <si>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</si>
  <si>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</si>
  <si>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</si>
  <si>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</si>
  <si>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</si>
  <si>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</si>
  <si>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</si>
  <si>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</si>
  <si>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</si>
  <si>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</si>
  <si>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</si>
  <si>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</si>
  <si>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</si>
  <si>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</si>
  <si>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</si>
  <si>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</si>
  <si>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</si>
  <si>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</si>
  <si>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</si>
  <si>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</si>
  <si>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</si>
  <si>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</si>
  <si>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</si>
  <si>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</si>
  <si>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</si>
  <si>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</si>
  <si>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</si>
  <si>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</si>
  <si>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</si>
  <si>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</si>
  <si>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</si>
  <si>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</si>
  <si>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</si>
  <si>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</si>
  <si>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</si>
  <si>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</si>
  <si>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</si>
  <si>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</si>
  <si>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</si>
  <si>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</si>
  <si>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</si>
  <si>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</si>
  <si>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</si>
  <si>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</si>
  <si>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</si>
  <si>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</si>
  <si>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</si>
  <si>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</si>
  <si>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</si>
  <si>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</si>
  <si>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</si>
  <si>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</si>
  <si>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</si>
  <si>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</si>
  <si>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</si>
  <si>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</si>
  <si>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</si>
  <si>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</si>
  <si>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</si>
  <si>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</si>
  <si>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</si>
  <si>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</si>
  <si>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</si>
  <si>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</si>
  <si>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</si>
  <si>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</si>
  <si>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</si>
  <si>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</si>
  <si>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</si>
  <si>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</si>
  <si>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</si>
  <si>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</si>
  <si>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</si>
  <si>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</si>
  <si>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</si>
  <si>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</si>
  <si>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</si>
  <si>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</si>
  <si>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</si>
  <si>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</si>
  <si>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</si>
  <si>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</si>
  <si>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</si>
  <si>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</si>
  <si>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</si>
  <si>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</si>
  <si>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</si>
  <si>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</si>
  <si>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</si>
  <si>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</si>
  <si>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</si>
  <si>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</si>
  <si>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</si>
  <si>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</si>
  <si>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</si>
  <si>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</si>
  <si>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</si>
  <si>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</si>
  <si>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</si>
  <si>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</si>
  <si>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</si>
  <si>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</si>
  <si>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</si>
  <si>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</si>
  <si>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</si>
  <si>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</si>
  <si>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</si>
  <si>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</si>
  <si>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</si>
  <si>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</si>
  <si>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</si>
  <si>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</si>
  <si>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</si>
  <si>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</si>
  <si>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</si>
  <si>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</si>
  <si>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</si>
  <si>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</si>
  <si>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</si>
  <si>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</si>
  <si>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</si>
  <si>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</si>
  <si>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</si>
  <si>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</si>
  <si>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</si>
  <si>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</si>
  <si>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</si>
  <si>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</si>
  <si>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</si>
  <si>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</si>
  <si>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</si>
  <si>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</si>
  <si>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</si>
  <si>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</si>
  <si>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</si>
  <si>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</si>
  <si>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</si>
  <si>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</si>
  <si>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</si>
  <si>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</si>
  <si>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</si>
  <si>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</si>
  <si>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</si>
  <si>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</si>
  <si>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</si>
  <si>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</si>
  <si>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</si>
  <si>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</si>
  <si>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</si>
  <si>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</si>
  <si>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</si>
  <si>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</si>
  <si>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</si>
  <si>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</si>
  <si>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</si>
  <si>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</si>
  <si>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</si>
  <si>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</si>
  <si>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</si>
  <si>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</si>
  <si>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</si>
  <si>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</si>
  <si>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</si>
  <si>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</si>
  <si>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</si>
  <si>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</si>
  <si>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</si>
  <si>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</si>
  <si>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</si>
  <si>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</si>
  <si>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</si>
  <si>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</si>
  <si>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</si>
  <si>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</si>
  <si>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</si>
  <si>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</si>
  <si>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</si>
  <si>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</si>
  <si>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</si>
  <si>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</si>
  <si>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</si>
  <si>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</si>
  <si>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</si>
  <si>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</si>
  <si>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</si>
  <si>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</si>
  <si>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</si>
  <si>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</si>
  <si>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</si>
  <si>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</si>
  <si>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</si>
  <si>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</si>
  <si>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</si>
  <si>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</si>
  <si>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</si>
  <si>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</si>
  <si>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</si>
  <si>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</si>
  <si>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</si>
  <si>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</si>
  <si>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</si>
  <si>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</si>
  <si>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</si>
  <si>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</si>
  <si>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</si>
  <si>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</si>
  <si>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</si>
  <si>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</si>
  <si>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</si>
  <si>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</si>
  <si>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</si>
  <si>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</si>
  <si>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</si>
  <si>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</si>
  <si>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</si>
  <si>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</si>
  <si>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</si>
  <si>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</si>
  <si>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</si>
  <si>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</si>
  <si>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</si>
  <si>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</si>
  <si>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</si>
  <si>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</si>
  <si>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</si>
  <si>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</si>
  <si>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</si>
  <si>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</si>
  <si>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</si>
  <si>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</si>
  <si>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</si>
  <si>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</si>
  <si>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</si>
  <si>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</si>
  <si>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</si>
  <si>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</si>
  <si>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</si>
  <si>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</si>
  <si>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</si>
  <si>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</si>
  <si>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</si>
  <si>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</si>
  <si>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</si>
  <si>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</si>
  <si>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</si>
  <si>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</si>
  <si>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</si>
  <si>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</si>
  <si>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</si>
  <si>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</si>
  <si>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</si>
  <si>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</si>
  <si>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</si>
  <si>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</si>
  <si>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</si>
  <si>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</si>
  <si>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</si>
  <si>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</si>
  <si>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</si>
  <si>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</si>
  <si>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</si>
  <si>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</si>
  <si>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</si>
  <si>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</si>
  <si>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</si>
  <si>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</si>
  <si>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</si>
  <si>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</si>
  <si>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</si>
  <si>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</si>
  <si>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</si>
  <si>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</si>
  <si>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</si>
  <si>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</si>
  <si>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</si>
  <si>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</si>
  <si>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</si>
  <si>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</si>
  <si>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</si>
  <si>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</si>
  <si>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</si>
  <si>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</si>
  <si>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</si>
  <si>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</si>
  <si>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</si>
  <si>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</si>
  <si>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</si>
  <si>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</si>
  <si>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</si>
  <si>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</si>
  <si>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</si>
  <si>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</si>
  <si>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</si>
  <si>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</si>
  <si>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</si>
  <si>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</si>
  <si>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</si>
  <si>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</si>
  <si>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</si>
  <si>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</si>
  <si>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</si>
  <si>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</si>
  <si>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</si>
  <si>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</si>
  <si>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</si>
  <si>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</si>
  <si>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</si>
  <si>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</si>
  <si>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</si>
  <si>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</si>
  <si>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</si>
  <si>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</si>
  <si>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</si>
  <si>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</si>
  <si>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</si>
  <si>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</si>
  <si>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</si>
  <si>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</si>
  <si>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</si>
  <si>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</si>
  <si>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</si>
  <si>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</si>
  <si>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</si>
  <si>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</si>
  <si>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</si>
  <si>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</si>
  <si>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</si>
  <si>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</si>
  <si>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</si>
  <si>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</si>
  <si>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</si>
  <si>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</si>
  <si>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</si>
  <si>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</si>
  <si>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</si>
  <si>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</si>
  <si>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</si>
  <si>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</si>
  <si>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</si>
  <si>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</si>
  <si>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</si>
  <si>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</si>
  <si>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</si>
  <si>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</si>
  <si>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</si>
  <si>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</si>
  <si>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</si>
  <si>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</si>
  <si>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</si>
  <si>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</si>
  <si>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</si>
  <si>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</si>
  <si>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</si>
  <si>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</si>
  <si>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</si>
  <si>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</si>
  <si>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</si>
  <si>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</si>
  <si>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</si>
  <si>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</si>
  <si>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</si>
  <si>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</si>
  <si>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</si>
  <si>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</si>
  <si>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</si>
  <si>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</si>
  <si>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</si>
  <si>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</si>
  <si>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</si>
  <si>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</si>
  <si>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</si>
  <si>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</si>
  <si>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</si>
  <si>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</si>
  <si>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</si>
  <si>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</si>
  <si>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</si>
  <si>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</si>
  <si>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</si>
  <si>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</si>
  <si>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</si>
  <si>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</si>
  <si>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</si>
  <si>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</si>
  <si>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</si>
  <si>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</si>
  <si>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</si>
  <si>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</si>
  <si>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</si>
  <si>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</si>
  <si>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</si>
  <si>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</si>
  <si>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</si>
  <si>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</si>
  <si>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</si>
  <si>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</si>
  <si>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</si>
  <si>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</si>
  <si>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</si>
  <si>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</si>
  <si>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</si>
  <si>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</si>
  <si>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</si>
  <si>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</si>
  <si>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</si>
  <si>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</si>
  <si>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</si>
  <si>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</si>
  <si>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</si>
  <si>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</si>
  <si>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</si>
  <si>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</si>
  <si>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</si>
  <si>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</si>
  <si>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</si>
  <si>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</si>
  <si>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</si>
  <si>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</si>
  <si>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</si>
  <si>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</si>
  <si>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</si>
  <si>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</si>
  <si>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</si>
  <si>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</si>
  <si>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</si>
  <si>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</si>
  <si>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</si>
  <si>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</si>
  <si>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</si>
  <si>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</si>
  <si>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</si>
  <si>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</si>
  <si>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</si>
  <si>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</si>
  <si>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</si>
  <si>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</si>
  <si>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</si>
  <si>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</si>
  <si>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</si>
  <si>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</si>
  <si>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</si>
  <si>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</si>
  <si>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</si>
  <si>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</si>
  <si>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</si>
  <si>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</si>
  <si>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</si>
  <si>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</si>
  <si>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</si>
  <si>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</si>
  <si>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</si>
  <si>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</si>
  <si>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</si>
  <si>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</si>
  <si>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</si>
  <si>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</si>
  <si>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</si>
  <si>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</si>
  <si>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</si>
  <si>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</si>
  <si>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</si>
  <si>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</si>
  <si>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</si>
  <si>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</si>
  <si>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</si>
  <si>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</si>
  <si>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</si>
  <si>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</si>
  <si>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</si>
  <si>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</si>
  <si>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</si>
  <si>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</si>
  <si>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</si>
  <si>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</si>
  <si>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</si>
  <si>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</si>
  <si>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</si>
  <si>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</si>
  <si>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</si>
  <si>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</si>
  <si>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</si>
  <si>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</si>
  <si>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</si>
  <si>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</si>
  <si>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</si>
  <si>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</si>
  <si>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</si>
  <si>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</si>
  <si>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</si>
  <si>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</si>
  <si>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</si>
  <si>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</si>
  <si>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</si>
  <si>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</si>
  <si>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</si>
  <si>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</si>
  <si>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</si>
  <si>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</si>
  <si>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</si>
  <si>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</si>
  <si>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</si>
  <si>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</si>
  <si>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</si>
  <si>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</si>
  <si>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</si>
  <si>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</si>
  <si>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</si>
  <si>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</si>
  <si>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</si>
  <si>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</si>
  <si>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</si>
  <si>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</si>
  <si>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</si>
  <si>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</si>
  <si>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</si>
  <si>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</si>
  <si>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</si>
  <si>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</si>
  <si>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</si>
  <si>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</si>
  <si>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</si>
  <si>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</si>
  <si>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</si>
  <si>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</si>
  <si>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</si>
  <si>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</si>
  <si>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</si>
  <si>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</si>
  <si>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</si>
  <si>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</si>
  <si>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</si>
  <si>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</si>
  <si>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</si>
  <si>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</si>
  <si>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</si>
  <si>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</si>
  <si>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</si>
  <si>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</si>
  <si>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</si>
  <si>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</si>
  <si>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</si>
  <si>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</si>
  <si>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</si>
  <si>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</si>
  <si>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</si>
  <si>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</si>
  <si>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</si>
  <si>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</si>
  <si>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</si>
  <si>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</si>
  <si>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</si>
  <si>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</si>
  <si>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</si>
  <si>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</si>
  <si>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</si>
  <si>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</si>
  <si>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</si>
  <si>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</si>
  <si>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</si>
  <si>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</si>
  <si>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</si>
  <si>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</si>
  <si>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</si>
  <si>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</si>
  <si>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</si>
  <si>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</si>
  <si>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</si>
  <si>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</si>
  <si>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</si>
  <si>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</si>
  <si>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</si>
  <si>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</si>
  <si>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</si>
  <si>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</si>
  <si>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</si>
  <si>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</si>
  <si>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</si>
  <si>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</si>
  <si>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</si>
  <si>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</si>
  <si>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</si>
  <si>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</si>
  <si>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</si>
  <si>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</si>
  <si>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</si>
  <si>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</si>
  <si>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</si>
  <si>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</si>
  <si>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</si>
  <si>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</si>
  <si>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</si>
  <si>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</si>
  <si>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</si>
  <si>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</si>
  <si>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</si>
  <si>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</si>
  <si>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</si>
  <si>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</si>
  <si>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</si>
  <si>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</si>
  <si>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</si>
  <si>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</si>
  <si>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</si>
  <si>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</si>
  <si>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</si>
  <si>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</si>
  <si>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</si>
  <si>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</si>
  <si>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</si>
  <si>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</si>
  <si>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</si>
  <si>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</si>
  <si>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</si>
  <si>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</si>
  <si>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</si>
  <si>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</si>
  <si>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</si>
  <si>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</si>
  <si>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</si>
  <si>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</si>
  <si>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</si>
  <si>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</si>
  <si>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</si>
  <si>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</si>
  <si>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</si>
  <si>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</si>
  <si>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</si>
  <si>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</si>
  <si>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</si>
  <si>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</si>
  <si>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</si>
  <si>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</si>
  <si>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</si>
  <si>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</si>
  <si>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</si>
  <si>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</si>
  <si>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</si>
  <si>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</si>
  <si>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</si>
  <si>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</si>
  <si>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</si>
  <si>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</si>
  <si>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</si>
  <si>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</si>
  <si>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</si>
  <si>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</si>
  <si>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</si>
  <si>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</si>
  <si>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</si>
  <si>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</si>
  <si>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</si>
  <si>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</si>
  <si>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</si>
  <si>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</si>
  <si>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</si>
  <si>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</si>
  <si>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</si>
  <si>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</si>
  <si>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</si>
  <si>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</si>
  <si>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</si>
  <si>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</si>
  <si>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</si>
  <si>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</si>
  <si>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</si>
  <si>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</si>
  <si>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</si>
  <si>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</si>
  <si>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</si>
  <si>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</si>
  <si>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</si>
  <si>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</si>
  <si>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</si>
  <si>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</si>
  <si>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</si>
  <si>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</si>
  <si>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</si>
  <si>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</si>
  <si>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</si>
  <si>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</si>
  <si>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</si>
  <si>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</si>
  <si>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</si>
  <si>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</si>
  <si>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</si>
  <si>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</si>
  <si>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</si>
  <si>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</si>
  <si>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</si>
  <si>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</si>
  <si>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</si>
  <si>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</si>
  <si>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</si>
  <si>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</si>
  <si>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</si>
  <si>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</si>
  <si>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</si>
  <si>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</si>
  <si>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</si>
  <si>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</si>
  <si>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</si>
  <si>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</si>
  <si>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</si>
  <si>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</si>
  <si>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</si>
  <si>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</si>
  <si>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</si>
  <si>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</si>
  <si>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</si>
  <si>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</si>
  <si>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</si>
  <si>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</si>
  <si>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</si>
  <si>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</si>
  <si>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</si>
  <si>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</si>
  <si>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</si>
  <si>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</si>
  <si>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</si>
  <si>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</si>
  <si>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</si>
  <si>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</si>
  <si>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</si>
  <si>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</si>
  <si>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</si>
  <si>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</si>
  <si>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</si>
  <si>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</si>
  <si>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</si>
  <si>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</si>
  <si>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</si>
  <si>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</si>
  <si>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</si>
  <si>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</si>
  <si>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</si>
  <si>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</si>
  <si>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</si>
  <si>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</si>
  <si>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</si>
  <si>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</si>
  <si>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</si>
  <si>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</si>
  <si>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</si>
  <si>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</si>
  <si>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</si>
  <si>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</si>
  <si>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</si>
  <si>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</si>
  <si>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</si>
  <si>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</si>
  <si>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</si>
  <si>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</si>
  <si>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</si>
  <si>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</si>
  <si>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</si>
  <si>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</si>
  <si>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</si>
  <si>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</si>
  <si>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</si>
  <si>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</si>
  <si>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</si>
  <si>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</si>
  <si>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</si>
  <si>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</si>
  <si>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</si>
  <si>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</si>
  <si>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</si>
  <si>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</si>
  <si>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</si>
  <si>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</si>
  <si>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</si>
  <si>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</si>
  <si>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</si>
  <si>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</si>
  <si>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</si>
  <si>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</si>
  <si>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</si>
  <si>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</si>
  <si>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</si>
  <si>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</si>
  <si>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</si>
  <si>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</si>
  <si>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</si>
  <si>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</si>
  <si>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</si>
  <si>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</si>
  <si>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</si>
  <si>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</si>
  <si>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</si>
  <si>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</si>
  <si>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</si>
  <si>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</si>
  <si>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</si>
  <si>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</si>
  <si>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</si>
  <si>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</si>
  <si>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</si>
  <si>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</si>
  <si>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</si>
  <si>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</si>
  <si>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</si>
  <si>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</si>
  <si>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</si>
  <si>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</si>
  <si>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</si>
  <si>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</si>
  <si>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</si>
  <si>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</si>
  <si>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</si>
  <si>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</si>
  <si>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</si>
  <si>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</si>
  <si>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</si>
  <si>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</si>
  <si>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</si>
  <si>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</si>
  <si>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</si>
  <si>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</si>
  <si>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</si>
  <si>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</si>
  <si>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</si>
  <si>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</si>
  <si>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</si>
  <si>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</si>
  <si>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</si>
  <si>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</si>
  <si>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</si>
  <si>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</si>
  <si>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</si>
  <si>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</si>
  <si>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</si>
  <si>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</si>
  <si>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</si>
  <si>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</si>
  <si>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</si>
  <si>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</si>
  <si>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</si>
  <si>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</si>
  <si>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</si>
  <si>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</si>
  <si>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</si>
  <si>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</si>
  <si>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</si>
  <si>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</si>
  <si>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</si>
  <si>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</si>
  <si>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</si>
  <si>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</si>
  <si>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</si>
  <si>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</si>
  <si>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</si>
  <si>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</si>
  <si>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</si>
  <si>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</si>
  <si>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</si>
  <si>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</si>
  <si>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</si>
  <si>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</si>
  <si>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</si>
  <si>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</si>
  <si>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</si>
  <si>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</si>
  <si>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</si>
  <si>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</si>
  <si>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</si>
  <si>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</si>
  <si>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</si>
  <si>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</si>
  <si>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</si>
  <si>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</si>
  <si>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</si>
  <si>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</si>
  <si>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</si>
  <si>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</si>
  <si>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</si>
  <si>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</si>
  <si>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</si>
  <si>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</si>
  <si>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</si>
  <si>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</si>
  <si>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</si>
  <si>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</si>
  <si>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</si>
  <si>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</si>
  <si>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</si>
  <si>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</si>
  <si>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</si>
  <si>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</si>
  <si>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</si>
  <si>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</si>
  <si>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</si>
  <si>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</si>
  <si>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</si>
  <si>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</si>
  <si>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</si>
  <si>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</si>
  <si>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</si>
  <si>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</si>
  <si>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</si>
  <si>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</si>
  <si>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</si>
  <si>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</si>
  <si>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</si>
  <si>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</si>
  <si>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</si>
  <si>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</si>
  <si>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</si>
  <si>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</si>
  <si>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</si>
  <si>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</si>
  <si>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</si>
  <si>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</si>
  <si>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</si>
  <si>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</si>
  <si>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</si>
  <si>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</si>
  <si>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</si>
  <si>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</si>
  <si>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</si>
  <si>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</si>
  <si>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</si>
  <si>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</si>
  <si>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</si>
  <si>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</si>
  <si>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</si>
  <si>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</si>
  <si>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</si>
  <si>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</si>
  <si>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</si>
  <si>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</si>
  <si>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</si>
  <si>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</si>
  <si>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</si>
  <si>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</si>
  <si>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</si>
  <si>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</si>
  <si>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</si>
  <si>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</si>
  <si>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</si>
  <si>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</si>
  <si>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</si>
  <si>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</si>
  <si>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</si>
  <si>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</si>
  <si>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</si>
  <si>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</si>
  <si>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</si>
  <si>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</si>
  <si>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</si>
  <si>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</si>
  <si>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</si>
  <si>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</si>
  <si>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</si>
  <si>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</si>
  <si>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</si>
  <si>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</si>
  <si>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</si>
  <si>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</si>
  <si>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</si>
  <si>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</si>
  <si>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</si>
  <si>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</si>
  <si>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</si>
  <si>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</si>
  <si>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</si>
  <si>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</si>
  <si>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</si>
  <si>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</si>
  <si>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</si>
  <si>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</si>
  <si>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</si>
  <si>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</si>
  <si>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</si>
  <si>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</si>
  <si>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</si>
  <si>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</si>
  <si>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</si>
  <si>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</si>
  <si>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</si>
  <si>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</si>
  <si>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</si>
  <si>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</si>
  <si>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</si>
  <si>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</si>
  <si>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</si>
  <si>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</si>
  <si>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</si>
  <si>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</si>
  <si>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</si>
  <si>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</si>
  <si>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</si>
  <si>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</si>
  <si>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</si>
  <si>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</si>
  <si>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</si>
  <si>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</si>
  <si>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</si>
  <si>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</si>
  <si>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</si>
  <si>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</si>
  <si>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</si>
  <si>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</si>
  <si>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</si>
  <si>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</si>
  <si>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</si>
  <si>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</si>
  <si>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</si>
  <si>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</si>
  <si>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</si>
  <si>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</si>
  <si>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</si>
  <si>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</si>
  <si>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</si>
  <si>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</si>
  <si>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</si>
  <si>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</si>
  <si>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</si>
  <si>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</si>
  <si>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</si>
  <si>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</si>
  <si>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</si>
  <si>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</si>
  <si>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</si>
  <si>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</si>
  <si>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</si>
  <si>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</si>
  <si>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</si>
  <si>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</si>
  <si>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</si>
  <si>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</si>
  <si>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</si>
  <si>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</si>
  <si>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</si>
  <si>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</si>
  <si>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</si>
  <si>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</si>
  <si>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</si>
  <si>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</si>
  <si>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</si>
  <si>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</si>
  <si>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</si>
  <si>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</si>
  <si>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</si>
  <si>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</si>
  <si>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</si>
  <si>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</si>
  <si>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</si>
  <si>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</si>
  <si>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</si>
  <si>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</si>
  <si>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</si>
  <si>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</si>
  <si>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</si>
  <si>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</si>
  <si>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</si>
  <si>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</si>
  <si>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</si>
  <si>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</si>
  <si>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</si>
  <si>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</si>
  <si>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</si>
  <si>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</si>
  <si>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</si>
  <si>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</si>
  <si>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</si>
  <si>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</si>
  <si>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</si>
  <si>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</si>
  <si>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</si>
  <si>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</si>
  <si>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</si>
  <si>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</si>
  <si>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</si>
  <si>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</si>
  <si>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</si>
  <si>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</si>
  <si>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</si>
  <si>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</si>
  <si>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</si>
  <si>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</si>
  <si>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</si>
  <si>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</si>
  <si>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</si>
  <si>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</si>
  <si>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</si>
  <si>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</si>
  <si>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</si>
  <si>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</si>
  <si>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</si>
  <si>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</si>
  <si>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</si>
  <si>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</si>
  <si>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</si>
  <si>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</si>
  <si>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</si>
  <si>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</si>
  <si>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</si>
  <si>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</si>
  <si>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</si>
  <si>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</si>
  <si>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</si>
  <si>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</si>
  <si>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</si>
  <si>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</si>
  <si>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</si>
  <si>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</si>
  <si>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</si>
  <si>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</si>
  <si>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</si>
  <si>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</si>
  <si>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</si>
  <si>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</si>
  <si>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</si>
  <si>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</si>
  <si>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</si>
  <si>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</si>
  <si>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</si>
  <si>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</si>
  <si>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</si>
  <si>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</si>
  <si>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</si>
  <si>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</si>
  <si>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</si>
  <si>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</si>
  <si>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</si>
  <si>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</si>
  <si>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</si>
  <si>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</si>
  <si>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</si>
  <si>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</si>
  <si>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</si>
  <si>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</si>
  <si>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</si>
  <si>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</si>
  <si>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</si>
  <si>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</si>
  <si>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</si>
  <si>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</si>
  <si>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</si>
  <si>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</si>
  <si>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</si>
  <si>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</si>
  <si>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</si>
  <si>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</si>
  <si>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</si>
  <si>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</si>
  <si>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</si>
  <si>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</si>
  <si>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</si>
  <si>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</si>
  <si>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</si>
  <si>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</si>
  <si>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</si>
  <si>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</si>
  <si>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</si>
  <si>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</si>
  <si>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</si>
  <si>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</si>
  <si>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</si>
  <si>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</si>
  <si>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</si>
  <si>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</si>
  <si>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</si>
  <si>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</si>
  <si>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</si>
  <si>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</si>
  <si>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</si>
  <si>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</si>
  <si>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</si>
  <si>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</si>
  <si>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</si>
  <si>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</si>
  <si>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</si>
  <si>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</si>
  <si>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</si>
  <si>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</si>
  <si>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</si>
  <si>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</si>
  <si>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</si>
  <si>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</si>
  <si>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</si>
  <si>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</si>
  <si>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</si>
  <si>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</si>
  <si>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</si>
  <si>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</si>
  <si>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</si>
  <si>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</si>
  <si>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</si>
  <si>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</si>
  <si>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</si>
  <si>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</si>
  <si>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</si>
  <si>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</si>
  <si>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</si>
  <si>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</si>
  <si>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</si>
  <si>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</si>
  <si>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</si>
  <si>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</si>
  <si>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</si>
  <si>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</si>
  <si>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</si>
  <si>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</si>
  <si>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</si>
  <si>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</si>
  <si>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</si>
  <si>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</si>
  <si>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</si>
  <si>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</si>
  <si>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</si>
  <si>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</si>
  <si>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</si>
  <si>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</si>
  <si>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</si>
  <si>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</si>
  <si>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</si>
  <si>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</si>
  <si>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</si>
  <si>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</si>
  <si>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</si>
  <si>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</si>
  <si>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</si>
  <si>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</si>
  <si>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</si>
  <si>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</si>
  <si>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</si>
  <si>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</si>
  <si>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</si>
  <si>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</si>
  <si>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</si>
  <si>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</si>
  <si>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</si>
  <si>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</si>
  <si>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</si>
  <si>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</si>
  <si>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</si>
  <si>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</si>
  <si>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</si>
  <si>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</si>
  <si>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</si>
  <si>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</si>
  <si>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</si>
  <si>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</si>
  <si>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</si>
  <si>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</si>
  <si>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</si>
  <si>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</si>
  <si>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</si>
  <si>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</si>
  <si>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</si>
  <si>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</si>
  <si>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</si>
  <si>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</si>
  <si>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</si>
  <si>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</si>
  <si>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</si>
  <si>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</si>
  <si>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</si>
  <si>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</si>
  <si>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</si>
  <si>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</si>
  <si>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</si>
  <si>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</si>
  <si>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</si>
  <si>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</si>
  <si>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</si>
  <si>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</si>
  <si>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</si>
  <si>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</si>
  <si>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</si>
  <si>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</si>
  <si>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</si>
  <si>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</si>
  <si>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</si>
  <si>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</si>
  <si>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</si>
  <si>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</si>
  <si>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</si>
  <si>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</si>
  <si>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</si>
  <si>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</si>
  <si>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</si>
  <si>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</si>
  <si>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</si>
  <si>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</si>
  <si>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</si>
  <si>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</si>
  <si>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</si>
  <si>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</si>
  <si>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</si>
  <si>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</si>
  <si>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</si>
  <si>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</si>
  <si>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</si>
  <si>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</si>
  <si>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</si>
  <si>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</si>
  <si>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</si>
  <si>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</si>
  <si>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</si>
  <si>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</si>
  <si>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</si>
  <si>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</si>
  <si>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</si>
  <si>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</si>
  <si>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</si>
  <si>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</si>
  <si>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</si>
  <si>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</si>
  <si>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</si>
  <si>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</si>
  <si>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</si>
  <si>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</si>
  <si>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</si>
  <si>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</si>
  <si>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</si>
  <si>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</si>
  <si>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</si>
  <si>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</si>
  <si>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</si>
  <si>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</si>
  <si>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</si>
  <si>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</si>
  <si>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</si>
  <si>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</si>
  <si>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</si>
  <si>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</si>
  <si>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</si>
  <si>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</si>
  <si>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</si>
  <si>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</si>
  <si>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</si>
  <si>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</si>
  <si>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</si>
  <si>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</si>
  <si>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</si>
  <si>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</si>
  <si>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</si>
  <si>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</si>
  <si>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</si>
  <si>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</si>
  <si>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</si>
  <si>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</si>
  <si>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</si>
  <si>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</si>
  <si>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</si>
  <si>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</si>
  <si>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</si>
  <si>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</si>
  <si>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</si>
  <si>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</si>
  <si>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</si>
  <si>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</si>
  <si>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</si>
  <si>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</si>
  <si>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</si>
  <si>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</si>
  <si>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</si>
  <si>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</si>
  <si>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</si>
  <si>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</si>
  <si>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</si>
  <si>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</si>
  <si>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</si>
  <si>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</si>
  <si>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</si>
  <si>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</si>
  <si>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</si>
  <si>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</si>
  <si>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</si>
  <si>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</si>
  <si>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</si>
  <si>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</si>
  <si>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</si>
  <si>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</si>
  <si>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</si>
  <si>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</si>
  <si>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</si>
  <si>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</si>
  <si>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</si>
  <si>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</si>
  <si>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</si>
  <si>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</si>
  <si>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</si>
  <si>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</si>
  <si>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</si>
  <si>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</si>
  <si>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</si>
  <si>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</si>
  <si>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</si>
  <si>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</si>
  <si>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</si>
  <si>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</si>
  <si>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</si>
  <si>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</si>
  <si>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</si>
  <si>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</si>
  <si>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</si>
  <si>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</si>
  <si>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</si>
  <si>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</si>
  <si>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</si>
  <si>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</si>
  <si>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</si>
  <si>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</si>
  <si>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</si>
  <si>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</si>
  <si>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</si>
  <si>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</si>
  <si>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</si>
  <si>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</si>
  <si>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</si>
  <si>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</si>
  <si>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</si>
  <si>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</si>
  <si>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</si>
  <si>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</si>
  <si>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</si>
  <si>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</si>
  <si>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</si>
  <si>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</si>
  <si>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</si>
  <si>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</si>
  <si>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</si>
  <si>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</si>
  <si>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</si>
  <si>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</si>
  <si>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</si>
  <si>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</si>
  <si>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</si>
  <si>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</si>
  <si>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</si>
  <si>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</si>
  <si>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</si>
  <si>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</si>
  <si>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</si>
  <si>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</si>
  <si>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</si>
  <si>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</si>
  <si>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</si>
  <si>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</si>
  <si>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</si>
  <si>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</si>
  <si>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</si>
  <si>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</si>
  <si>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</si>
  <si>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</si>
  <si>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</si>
  <si>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</si>
  <si>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</si>
  <si>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</si>
  <si>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</si>
  <si>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</si>
  <si>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</si>
  <si>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</si>
  <si>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</si>
  <si>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</si>
  <si>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</si>
  <si>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</si>
  <si>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</si>
  <si>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</si>
  <si>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</si>
  <si>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</si>
  <si>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</si>
  <si>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</si>
  <si>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</si>
  <si>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</si>
  <si>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</si>
  <si>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</si>
  <si>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</si>
  <si>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</si>
  <si>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</si>
  <si>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</si>
  <si>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</si>
  <si>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</si>
  <si>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</si>
  <si>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</si>
  <si>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</si>
  <si>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</si>
  <si>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</si>
  <si>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</si>
  <si>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</si>
  <si>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</si>
  <si>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</si>
  <si>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</si>
  <si>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</si>
  <si>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</si>
  <si>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</si>
  <si>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</si>
  <si>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</si>
  <si>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</si>
  <si>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</si>
  <si>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</si>
  <si>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</si>
  <si>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</si>
  <si>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</si>
  <si>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</si>
  <si>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</si>
  <si>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</si>
  <si>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</si>
  <si>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</si>
  <si>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</si>
  <si>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</si>
  <si>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</si>
  <si>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</si>
  <si>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</si>
  <si>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</si>
  <si>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</si>
  <si>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</si>
  <si>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</si>
  <si>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</si>
  <si>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</si>
  <si>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</si>
  <si>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</si>
  <si>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</si>
  <si>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</si>
  <si>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</si>
  <si>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</si>
  <si>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</si>
  <si>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</si>
  <si>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</si>
  <si>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</si>
  <si>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</si>
  <si>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</si>
  <si>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</si>
  <si>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</si>
  <si>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</si>
  <si>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</si>
  <si>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</si>
  <si>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</si>
  <si>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</si>
  <si>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</si>
  <si>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</si>
  <si>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</si>
  <si>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</si>
  <si>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</si>
  <si>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</si>
  <si>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</si>
  <si>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</si>
  <si>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</si>
  <si>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</si>
  <si>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</si>
  <si>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</si>
  <si>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</si>
  <si>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</si>
  <si>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</si>
  <si>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</si>
  <si>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</si>
  <si>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</si>
  <si>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</si>
  <si>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</si>
  <si>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</si>
  <si>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</si>
  <si>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</si>
  <si>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</si>
  <si>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</si>
  <si>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</si>
  <si>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</si>
  <si>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</si>
  <si>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</si>
  <si>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</si>
  <si>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</si>
  <si>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</si>
  <si>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</si>
  <si>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</si>
  <si>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</si>
  <si>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</si>
  <si>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</si>
  <si>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</si>
  <si>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</si>
  <si>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</si>
  <si>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</si>
  <si>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</si>
  <si>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</si>
  <si>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</si>
  <si>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</si>
  <si>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</si>
  <si>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</si>
  <si>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</si>
  <si>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</si>
  <si>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</si>
  <si>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</si>
  <si>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</si>
  <si>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</si>
  <si>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</si>
  <si>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</si>
  <si>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</si>
  <si>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</si>
  <si>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</si>
  <si>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</si>
  <si>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</si>
  <si>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</si>
  <si>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</si>
  <si>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</si>
  <si>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</si>
  <si>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</si>
  <si>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</si>
  <si>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</si>
  <si>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</si>
  <si>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</si>
  <si>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</si>
  <si>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</si>
  <si>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</si>
  <si>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</si>
  <si>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</si>
  <si>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</si>
  <si>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</si>
  <si>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</si>
  <si>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</si>
  <si>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</si>
  <si>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</si>
  <si>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</si>
  <si>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</si>
  <si>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</si>
  <si>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</si>
  <si>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</si>
  <si>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</si>
  <si>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</si>
  <si>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</si>
  <si>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</si>
  <si>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</si>
  <si>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</si>
  <si>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</si>
  <si>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</si>
  <si>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</si>
  <si>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</si>
  <si>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</si>
  <si>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</si>
  <si>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</si>
  <si>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</si>
  <si>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</si>
  <si>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</si>
  <si>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</si>
  <si>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</si>
  <si>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</si>
  <si>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</si>
  <si>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</si>
  <si>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</si>
  <si>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</si>
  <si>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</si>
  <si>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</si>
  <si>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</si>
  <si>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</si>
  <si>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</si>
  <si>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</si>
  <si>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</si>
  <si>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</si>
  <si>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</si>
  <si>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</si>
  <si>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</si>
  <si>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</si>
  <si>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</si>
  <si>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</si>
  <si>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</si>
  <si>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</si>
  <si>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</si>
  <si>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</si>
  <si>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</si>
  <si>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</si>
  <si>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</si>
  <si>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</si>
  <si>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</si>
  <si>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</si>
  <si>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</si>
  <si>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</si>
  <si>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</si>
  <si>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</si>
  <si>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</si>
  <si>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</si>
  <si>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</si>
  <si>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</si>
  <si>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</si>
  <si>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</si>
  <si>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</si>
  <si>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</si>
  <si>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</si>
  <si>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</si>
  <si>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</si>
  <si>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</si>
  <si>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</si>
  <si>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</si>
  <si>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</si>
  <si>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</si>
  <si>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</si>
  <si>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</si>
  <si>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</si>
  <si>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</si>
  <si>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</si>
  <si>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</si>
  <si>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</si>
  <si>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</si>
  <si>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</si>
  <si>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</si>
  <si>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</si>
  <si>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</si>
  <si>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</si>
  <si>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</si>
  <si>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</si>
  <si>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</si>
  <si>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</si>
  <si>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</si>
  <si>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</si>
  <si>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</si>
  <si>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</si>
  <si>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</si>
  <si>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</si>
  <si>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</si>
  <si>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</si>
  <si>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</si>
  <si>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</si>
  <si>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</si>
  <si>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</si>
  <si>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</si>
  <si>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</si>
  <si>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</si>
  <si>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</si>
  <si>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</si>
  <si>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</si>
  <si>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</si>
  <si>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</si>
  <si>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</si>
  <si>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</si>
  <si>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</si>
  <si>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</si>
  <si>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</si>
  <si>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</si>
  <si>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</si>
  <si>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</si>
  <si>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</si>
  <si>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</si>
  <si>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</si>
  <si>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</si>
  <si>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</si>
  <si>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</si>
  <si>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</si>
  <si>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</si>
  <si>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</si>
  <si>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</si>
  <si>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</si>
  <si>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</si>
  <si>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</si>
  <si>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</si>
  <si>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</si>
  <si>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</si>
  <si>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</si>
  <si>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</si>
  <si>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</si>
  <si>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</si>
  <si>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</si>
  <si>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</si>
  <si>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</si>
  <si>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</si>
  <si>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</si>
  <si>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</si>
  <si>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</si>
  <si>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</si>
  <si>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</si>
  <si>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</si>
  <si>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</si>
  <si>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</si>
  <si>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</si>
  <si>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</si>
  <si>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</si>
  <si>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</si>
  <si>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</si>
  <si>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</si>
  <si>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</si>
  <si>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</si>
  <si>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</si>
  <si>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</si>
  <si>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</si>
  <si>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</si>
  <si>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</si>
  <si>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</si>
  <si>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</si>
  <si>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</si>
  <si>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</si>
  <si>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</si>
  <si>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</si>
  <si>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</si>
  <si>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</si>
  <si>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</si>
  <si>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</si>
  <si>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</si>
  <si>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</si>
  <si>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</si>
  <si>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</si>
  <si>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</si>
  <si>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</si>
  <si>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</si>
  <si>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</si>
  <si>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</si>
  <si>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</si>
  <si>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</si>
  <si>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</si>
  <si>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</si>
  <si>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</si>
  <si>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</si>
  <si>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</si>
  <si>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</si>
  <si>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</si>
  <si>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</si>
  <si>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</si>
  <si>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</si>
  <si>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</si>
  <si>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</si>
  <si>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</si>
  <si>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</si>
  <si>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</si>
  <si>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</si>
  <si>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</si>
  <si>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</si>
  <si>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</si>
  <si>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</si>
  <si>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</si>
  <si>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</si>
  <si>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</si>
  <si>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</si>
  <si>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</si>
  <si>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</si>
  <si>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</si>
  <si>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</si>
  <si>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</si>
  <si>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</si>
  <si>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</si>
  <si>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</si>
  <si>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</si>
  <si>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</si>
  <si>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</si>
  <si>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</si>
  <si>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</si>
  <si>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</si>
  <si>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</si>
  <si>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</si>
  <si>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</si>
  <si>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</si>
  <si>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</si>
  <si>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</si>
  <si>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</si>
  <si>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</si>
  <si>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</si>
  <si>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</si>
  <si>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</si>
  <si>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</si>
  <si>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</si>
  <si>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</si>
  <si>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</si>
  <si>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</si>
  <si>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</si>
  <si>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</si>
  <si>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</si>
  <si>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</si>
  <si>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</si>
  <si>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</si>
  <si>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</si>
  <si>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</si>
  <si>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</si>
  <si>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</si>
  <si>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</si>
  <si>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</si>
  <si>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</si>
  <si>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</si>
  <si>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</si>
  <si>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</si>
  <si>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</si>
  <si>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</si>
  <si>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</si>
  <si>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</si>
  <si>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</si>
  <si>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</si>
  <si>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</si>
  <si>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</si>
  <si>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</si>
  <si>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</si>
  <si>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</si>
  <si>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</si>
  <si>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</si>
  <si>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</si>
  <si>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</si>
  <si>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</si>
  <si>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</si>
  <si>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</si>
  <si>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</si>
  <si>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</si>
  <si>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</si>
  <si>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</si>
  <si>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</si>
  <si>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</si>
  <si>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</si>
  <si>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</si>
  <si>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</si>
  <si>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</si>
  <si>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</si>
  <si>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</si>
  <si>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</si>
  <si>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</si>
  <si>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</si>
  <si>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</si>
  <si>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</si>
  <si>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</si>
  <si>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</si>
  <si>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</si>
  <si>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</si>
  <si>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</si>
  <si>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</si>
  <si>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</si>
  <si>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</si>
  <si>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</si>
  <si>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</si>
  <si>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</si>
  <si>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</si>
  <si>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</si>
  <si>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</si>
  <si>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</si>
  <si>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</si>
  <si>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</si>
  <si>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</si>
  <si>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</si>
  <si>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</si>
  <si>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</si>
  <si>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</si>
  <si>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</si>
  <si>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</si>
  <si>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</si>
  <si>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</si>
  <si>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</si>
  <si>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</si>
  <si>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</si>
  <si>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</si>
  <si>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</si>
  <si>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</si>
  <si>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</si>
  <si>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</si>
  <si>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</si>
  <si>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</si>
  <si>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</si>
  <si>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</si>
  <si>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</si>
  <si>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</si>
  <si>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</si>
  <si>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</si>
  <si>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</si>
  <si>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</si>
  <si>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</si>
  <si>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</si>
  <si>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</si>
  <si>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</si>
  <si>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</si>
  <si>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</si>
  <si>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</si>
  <si>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</si>
  <si>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</si>
  <si>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</si>
  <si>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</si>
  <si>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</si>
  <si>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</si>
  <si>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</si>
  <si>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</si>
  <si>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</si>
  <si>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</si>
  <si>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</si>
  <si>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</si>
  <si>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</si>
  <si>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</si>
  <si>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</si>
  <si>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</si>
  <si>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</si>
  <si>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</si>
  <si>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</si>
  <si>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</si>
  <si>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</si>
  <si>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</si>
  <si>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</si>
  <si>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</si>
  <si>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</si>
  <si>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</si>
  <si>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</si>
  <si>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</si>
  <si>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</si>
  <si>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</si>
  <si>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</si>
  <si>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</si>
  <si>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</si>
  <si>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</si>
  <si>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</si>
  <si>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</si>
  <si>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</si>
  <si>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</si>
  <si>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</si>
  <si>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</si>
  <si>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</si>
  <si>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</si>
  <si>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</si>
  <si>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</si>
  <si>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</si>
  <si>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</si>
  <si>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</si>
  <si>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</si>
  <si>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</si>
  <si>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</si>
  <si>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</si>
  <si>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</si>
  <si>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</si>
  <si>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</si>
  <si>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</si>
  <si>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</si>
  <si>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</si>
  <si>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</si>
  <si>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</si>
  <si>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</si>
  <si>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</si>
  <si>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</si>
  <si>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</si>
  <si>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</si>
  <si>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</si>
  <si>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</si>
  <si>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</si>
  <si>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</si>
  <si>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</si>
  <si>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</si>
  <si>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</si>
  <si>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</si>
  <si>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</si>
  <si>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</si>
  <si>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</si>
  <si>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</si>
  <si>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</si>
  <si>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</si>
  <si>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</si>
  <si>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</si>
  <si>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</si>
  <si>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</si>
  <si>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</si>
  <si>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</si>
  <si>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</si>
  <si>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</si>
  <si>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</si>
  <si>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</si>
  <si>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</si>
  <si>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</si>
  <si>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</si>
  <si>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</si>
  <si>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</si>
  <si>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</si>
  <si>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</si>
  <si>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</si>
  <si>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</si>
  <si>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</si>
  <si>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</si>
  <si>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</si>
  <si>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</si>
  <si>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</si>
  <si>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</si>
  <si>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</si>
  <si>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</si>
  <si>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</si>
  <si>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</si>
  <si>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</si>
  <si>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</si>
  <si>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</si>
  <si>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</si>
  <si>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</si>
  <si>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</si>
  <si>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</si>
  <si>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</si>
  <si>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</si>
  <si>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</si>
  <si>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</si>
  <si>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</si>
  <si>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</si>
  <si>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</si>
  <si>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</si>
  <si>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</si>
  <si>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</si>
  <si>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</si>
  <si>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</si>
  <si>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</si>
  <si>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</si>
  <si>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</si>
  <si>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</si>
  <si>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</si>
  <si>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</si>
  <si>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</si>
  <si>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</si>
  <si>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</si>
  <si>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</si>
  <si>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</si>
  <si>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</si>
  <si>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</si>
  <si>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</si>
  <si>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</si>
  <si>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</si>
  <si>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</si>
  <si>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</si>
  <si>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</si>
  <si>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</si>
  <si>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</si>
  <si>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</si>
  <si>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</si>
  <si>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</si>
  <si>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</si>
  <si>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</si>
  <si>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</si>
  <si>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</si>
  <si>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</si>
  <si>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</si>
  <si>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</si>
  <si>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</si>
  <si>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</si>
  <si>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</si>
  <si>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</si>
  <si>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</si>
  <si>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</si>
  <si>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</si>
  <si>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</si>
  <si>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</si>
  <si>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</si>
  <si>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</si>
  <si>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</si>
  <si>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</si>
  <si>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</si>
  <si>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</si>
  <si>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</si>
  <si>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</si>
  <si>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</si>
  <si>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</si>
  <si>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</si>
  <si>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</si>
  <si>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</si>
  <si>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</si>
  <si>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</si>
  <si>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</si>
  <si>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</si>
  <si>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</si>
  <si>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</si>
  <si>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</si>
  <si>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</si>
  <si>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</si>
  <si>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</si>
  <si>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</si>
  <si>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</si>
  <si>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</si>
  <si>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</si>
  <si>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</si>
  <si>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</si>
  <si>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</si>
  <si>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</si>
  <si>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</si>
  <si>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</si>
  <si>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</si>
  <si>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</si>
  <si>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</si>
  <si>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</si>
  <si>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</si>
  <si>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</si>
  <si>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</si>
  <si>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</si>
  <si>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</si>
  <si>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</si>
  <si>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</si>
  <si>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</si>
  <si>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</si>
  <si>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</si>
  <si>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</si>
  <si>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</si>
  <si>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</si>
  <si>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</si>
  <si>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</si>
  <si>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</si>
  <si>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</si>
  <si>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</si>
  <si>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</si>
  <si>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</si>
  <si>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</si>
  <si>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</si>
  <si>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</si>
  <si>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</si>
  <si>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</si>
  <si>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</si>
  <si>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</si>
  <si>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</si>
  <si>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</si>
  <si>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</si>
  <si>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</si>
  <si>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</si>
  <si>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</si>
  <si>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</si>
  <si>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</si>
  <si>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</si>
  <si>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</si>
  <si>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</si>
  <si>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</si>
  <si>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</si>
  <si>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</si>
  <si>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</si>
  <si>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</si>
  <si>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</si>
  <si>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</si>
  <si>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</si>
  <si>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</si>
  <si>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</si>
  <si>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</si>
  <si>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</si>
  <si>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</si>
  <si>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</si>
  <si>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</si>
  <si>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</si>
  <si>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</si>
  <si>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</si>
  <si>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</si>
  <si>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</si>
  <si>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</si>
  <si>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</si>
  <si>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</si>
  <si>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</si>
  <si>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</si>
  <si>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</si>
  <si>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</si>
  <si>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</si>
  <si>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</si>
  <si>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</si>
  <si>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</si>
  <si>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</si>
  <si>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</si>
  <si>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</si>
  <si>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</si>
  <si>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</si>
  <si>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</si>
  <si>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</si>
  <si>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</si>
  <si>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</si>
  <si>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</si>
  <si>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</si>
  <si>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</si>
  <si>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</si>
  <si>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</si>
  <si>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</si>
  <si>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</si>
  <si>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</si>
  <si>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</si>
  <si>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</si>
  <si>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</si>
  <si>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</si>
  <si>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</si>
  <si>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</si>
  <si>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</si>
  <si>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</si>
  <si>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</si>
  <si>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</si>
  <si>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</si>
  <si>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</si>
  <si>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</si>
  <si>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</si>
  <si>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</si>
  <si>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</si>
  <si>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</si>
  <si>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</si>
  <si>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</si>
  <si>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</si>
  <si>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</si>
  <si>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</si>
  <si>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</si>
  <si>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</si>
  <si>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</si>
  <si>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</si>
  <si>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</si>
  <si>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</si>
  <si>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</si>
  <si>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</si>
  <si>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</si>
  <si>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</si>
  <si>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</si>
  <si>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</si>
  <si>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</si>
  <si>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</si>
  <si>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</si>
  <si>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</si>
  <si>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</si>
  <si>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</si>
  <si>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</si>
  <si>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</si>
  <si>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</si>
  <si>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</si>
  <si>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</si>
  <si>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</si>
  <si>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</si>
  <si>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</si>
  <si>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</si>
  <si>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</si>
  <si>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</si>
  <si>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</si>
  <si>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</si>
  <si>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</si>
  <si>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</si>
  <si>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</si>
  <si>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</si>
  <si>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</si>
  <si>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</si>
  <si>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</si>
  <si>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</si>
  <si>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</si>
  <si>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</si>
  <si>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</si>
  <si>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</si>
  <si>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</si>
  <si>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</si>
  <si>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</si>
  <si>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</si>
  <si>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</si>
  <si>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</si>
  <si>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</si>
  <si>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</si>
  <si>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</si>
  <si>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</si>
  <si>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</si>
  <si>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</si>
  <si>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</si>
  <si>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</si>
  <si>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</si>
  <si>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</si>
  <si>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</si>
  <si>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</si>
  <si>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</si>
  <si>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</si>
  <si>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</si>
  <si>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</si>
  <si>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</si>
  <si>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</si>
  <si>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</si>
  <si>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</si>
  <si>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</si>
  <si>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</si>
  <si>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</si>
  <si>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</si>
  <si>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</si>
  <si>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</si>
  <si>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</si>
  <si>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</si>
  <si>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</si>
  <si>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</si>
  <si>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</si>
  <si>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</si>
  <si>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</si>
  <si>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</si>
  <si>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</si>
  <si>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</si>
  <si>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</si>
  <si>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</si>
  <si>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</si>
  <si>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</si>
  <si>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</si>
  <si>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</si>
  <si>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</si>
  <si>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</si>
  <si>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</si>
  <si>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</si>
  <si>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</si>
  <si>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</si>
  <si>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</si>
  <si>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</si>
  <si>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</si>
  <si>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</si>
  <si>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</si>
  <si>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</si>
  <si>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</si>
  <si>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</si>
  <si>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</si>
  <si>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</si>
  <si>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</si>
  <si>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</si>
  <si>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</si>
  <si>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</si>
  <si>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</si>
  <si>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</si>
  <si>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</si>
  <si>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</si>
  <si>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</si>
  <si>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</si>
  <si>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</si>
  <si>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</si>
  <si>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</si>
  <si>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</si>
  <si>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</si>
  <si>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</si>
  <si>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</si>
  <si>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</si>
  <si>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</si>
  <si>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</si>
  <si>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</si>
  <si>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</si>
  <si>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</si>
  <si>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</si>
  <si>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</si>
  <si>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</si>
  <si>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</si>
  <si>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</si>
  <si>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</si>
  <si>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</si>
  <si>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</si>
  <si>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</si>
  <si>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</si>
  <si>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</si>
  <si>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</si>
  <si>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</si>
  <si>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</si>
  <si>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</si>
  <si>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</si>
  <si>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</si>
  <si>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</si>
  <si>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</si>
  <si>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</si>
  <si>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</si>
  <si>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</si>
  <si>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</si>
  <si>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</si>
  <si>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</si>
  <si>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</si>
  <si>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</si>
  <si>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</si>
  <si>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</si>
  <si>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</si>
  <si>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</si>
  <si>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</si>
  <si>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</si>
  <si>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</si>
  <si>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</si>
  <si>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</si>
  <si>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</si>
  <si>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</si>
  <si>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</si>
  <si>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</si>
  <si>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</si>
  <si>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</si>
  <si>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</si>
  <si>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</si>
  <si>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</si>
  <si>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</si>
  <si>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</si>
  <si>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</si>
  <si>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</si>
  <si>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</si>
  <si>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</si>
  <si>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</si>
  <si>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</si>
  <si>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</si>
  <si>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</si>
  <si>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</si>
  <si>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</si>
  <si>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</si>
  <si>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</si>
  <si>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</si>
  <si>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</si>
  <si>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</si>
  <si>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</si>
  <si>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</si>
  <si>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</si>
  <si>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</si>
  <si>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</si>
  <si>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</si>
  <si>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</si>
  <si>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</si>
  <si>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</si>
  <si>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</si>
  <si>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</si>
  <si>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</si>
  <si>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</si>
  <si>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</si>
  <si>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</si>
  <si>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</si>
  <si>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</si>
  <si>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</si>
  <si>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</si>
  <si>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</si>
  <si>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</si>
  <si>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</si>
  <si>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</si>
  <si>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</si>
  <si>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</si>
  <si>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</si>
  <si>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</si>
  <si>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</si>
  <si>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</si>
  <si>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</si>
  <si>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</si>
  <si>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</si>
  <si>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</si>
  <si>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</si>
  <si>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</si>
  <si>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</si>
  <si>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</si>
  <si>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</si>
  <si>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</si>
  <si>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</si>
  <si>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</si>
  <si>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</si>
  <si>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</si>
  <si>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</si>
  <si>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</si>
  <si>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</si>
  <si>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</si>
  <si>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</si>
  <si>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</si>
  <si>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</si>
  <si>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</si>
  <si>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</si>
  <si>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</si>
  <si>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</si>
  <si>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</si>
  <si>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</si>
  <si>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</si>
  <si>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</si>
  <si>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</si>
  <si>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</si>
  <si>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</si>
  <si>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</si>
  <si>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</si>
  <si>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</si>
  <si>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</si>
  <si>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</si>
  <si>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</si>
  <si>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</si>
  <si>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</si>
  <si>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</si>
  <si>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</si>
  <si>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</si>
  <si>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</si>
  <si>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</si>
  <si>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</si>
  <si>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</si>
  <si>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</si>
  <si>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</si>
  <si>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</si>
  <si>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</si>
  <si>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</si>
  <si>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</si>
  <si>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</si>
  <si>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</si>
  <si>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</si>
  <si>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</si>
  <si>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</si>
  <si>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</si>
  <si>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</si>
  <si>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</si>
  <si>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</si>
  <si>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</si>
  <si>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</si>
  <si>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</si>
  <si>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</si>
  <si>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</si>
  <si>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</si>
  <si>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</si>
  <si>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</si>
  <si>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</si>
  <si>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</si>
  <si>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</si>
  <si>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</si>
  <si>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</si>
  <si>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</si>
  <si>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</si>
  <si>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</si>
  <si>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</si>
  <si>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</si>
  <si>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</si>
  <si>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</si>
  <si>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</si>
  <si>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</si>
  <si>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</si>
  <si>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</si>
  <si>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</si>
  <si>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</si>
  <si>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</si>
  <si>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</si>
  <si>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</si>
  <si>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</si>
  <si>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</si>
  <si>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</si>
  <si>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</si>
  <si>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</si>
  <si>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</si>
  <si>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</si>
  <si>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</si>
  <si>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</si>
  <si>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</si>
  <si>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</si>
  <si>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</si>
  <si>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</si>
  <si>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</si>
  <si>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</si>
  <si>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</si>
  <si>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</si>
  <si>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</si>
  <si>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</si>
  <si>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</si>
  <si>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</si>
  <si>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</si>
  <si>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</si>
  <si>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</si>
  <si>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</si>
  <si>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</si>
  <si>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</si>
  <si>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</si>
  <si>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</si>
  <si>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</si>
  <si>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</si>
  <si>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</si>
  <si>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</si>
  <si>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</si>
  <si>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</si>
  <si>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</si>
  <si>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</si>
  <si>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</si>
  <si>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</si>
  <si>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</si>
  <si>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</si>
  <si>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</si>
  <si>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</si>
  <si>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</si>
  <si>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</si>
  <si>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</si>
  <si>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</si>
  <si>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</si>
  <si>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</si>
  <si>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</si>
  <si>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</si>
  <si>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</si>
  <si>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</si>
  <si>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</si>
  <si>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</si>
  <si>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</si>
  <si>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</si>
  <si>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</si>
  <si>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</si>
  <si>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</si>
  <si>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</si>
  <si>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</si>
  <si>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</si>
  <si>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</si>
  <si>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</si>
  <si>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</si>
  <si>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</si>
  <si>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</si>
  <si>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</si>
  <si>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</si>
  <si>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</si>
  <si>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</si>
  <si>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</si>
  <si>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</si>
  <si>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</si>
  <si>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</si>
  <si>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</si>
  <si>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</si>
  <si>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</si>
  <si>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</si>
  <si>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</si>
  <si>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</si>
  <si>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</si>
  <si>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</si>
  <si>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</si>
  <si>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</si>
  <si>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</si>
  <si>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</si>
  <si>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</si>
  <si>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</si>
  <si>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</si>
  <si>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</si>
  <si>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</si>
  <si>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</si>
  <si>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</si>
  <si>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</si>
  <si>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</si>
  <si>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</si>
  <si>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</si>
  <si>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</si>
  <si>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</si>
  <si>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</si>
  <si>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</si>
  <si>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</si>
  <si>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</si>
  <si>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</si>
  <si>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</si>
  <si>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</si>
  <si>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</si>
  <si>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</si>
  <si>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</si>
  <si>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</si>
  <si>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</si>
  <si>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</si>
  <si>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</si>
  <si>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</si>
  <si>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</si>
  <si>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</si>
  <si>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</si>
  <si>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</si>
  <si>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</si>
  <si>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</si>
  <si>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</si>
  <si>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</si>
  <si>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</si>
  <si>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</si>
  <si>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</si>
  <si>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</si>
  <si>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</si>
  <si>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</si>
  <si>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</si>
  <si>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</si>
  <si>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</si>
  <si>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</si>
  <si>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</si>
  <si>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</si>
  <si>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</si>
  <si>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</si>
  <si>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</si>
  <si>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</si>
  <si>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</si>
  <si>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</si>
  <si>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</si>
  <si>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</si>
  <si>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</si>
  <si>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</si>
  <si>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</si>
  <si>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</si>
  <si>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</si>
  <si>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</si>
  <si>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</si>
  <si>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</si>
  <si>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</si>
  <si>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</si>
  <si>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</si>
  <si>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</si>
  <si>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</si>
  <si>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</si>
  <si>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</si>
  <si>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</si>
  <si>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</si>
  <si>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</si>
  <si>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</si>
  <si>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</si>
  <si>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</si>
  <si>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</si>
  <si>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</si>
  <si>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</si>
  <si>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</si>
  <si>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</si>
  <si>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</si>
  <si>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</si>
  <si>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</si>
  <si>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</si>
  <si>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</si>
  <si>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</si>
  <si>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</si>
  <si>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</si>
  <si>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</si>
  <si>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</si>
  <si>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</si>
  <si>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</si>
  <si>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</si>
  <si>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</si>
  <si>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</si>
  <si>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</si>
  <si>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</si>
  <si>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</si>
  <si>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</si>
  <si>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</si>
  <si>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</si>
  <si>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</si>
  <si>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</si>
  <si>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</si>
  <si>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</si>
  <si>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</si>
  <si>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</si>
  <si>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</si>
  <si>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</si>
  <si>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</si>
  <si>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</si>
  <si>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</si>
  <si>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</si>
  <si>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</si>
  <si>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</si>
  <si>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</si>
  <si>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</si>
  <si>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</si>
  <si>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</si>
  <si>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</si>
  <si>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</si>
  <si>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</si>
  <si>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</si>
  <si>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</si>
  <si>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</si>
  <si>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</si>
  <si>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</si>
  <si>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</si>
  <si>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</si>
  <si>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</si>
  <si>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</si>
  <si>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</si>
  <si>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</si>
  <si>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</si>
  <si>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</si>
  <si>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</si>
  <si>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</si>
  <si>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</si>
  <si>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</si>
  <si>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</si>
  <si>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</si>
  <si>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</si>
  <si>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</si>
  <si>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</si>
  <si>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</si>
  <si>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</si>
  <si>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</si>
  <si>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</si>
  <si>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</si>
  <si>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</si>
  <si>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</si>
  <si>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</si>
  <si>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</si>
  <si>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</si>
  <si>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</si>
  <si>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</si>
  <si>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</si>
  <si>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</si>
  <si>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</si>
  <si>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</si>
  <si>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</si>
  <si>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</si>
  <si>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</si>
  <si>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</si>
  <si>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</si>
  <si>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</si>
  <si>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</si>
  <si>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</si>
  <si>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</si>
  <si>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</si>
  <si>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</si>
  <si>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</si>
  <si>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</si>
  <si>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</si>
  <si>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</si>
  <si>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</si>
  <si>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</si>
  <si>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</si>
  <si>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</si>
  <si>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</si>
  <si>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</si>
  <si>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</si>
  <si>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</si>
  <si>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</si>
  <si>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</si>
  <si>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</si>
  <si>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</si>
  <si>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</si>
  <si>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</si>
  <si>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</si>
  <si>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</si>
  <si>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</si>
  <si>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</si>
  <si>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</si>
  <si>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</si>
  <si>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</si>
  <si>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</si>
  <si>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</si>
  <si>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</si>
  <si>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</si>
  <si>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</si>
  <si>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</si>
  <si>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</si>
  <si>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</si>
  <si>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</si>
  <si>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</si>
  <si>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</si>
  <si>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</si>
  <si>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</si>
  <si>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</si>
  <si>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</si>
  <si>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</si>
  <si>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</si>
  <si>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</si>
  <si>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</si>
  <si>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</si>
  <si>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</si>
  <si>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</si>
  <si>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</si>
  <si>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</si>
  <si>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</si>
  <si>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</si>
  <si>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</si>
  <si>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</si>
  <si>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</si>
  <si>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</si>
  <si>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</si>
  <si>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</si>
  <si>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</si>
  <si>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</si>
  <si>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</si>
  <si>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</si>
  <si>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</si>
  <si>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</si>
  <si>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</si>
  <si>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</si>
  <si>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</si>
  <si>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</si>
  <si>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</si>
  <si>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</si>
  <si>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</si>
  <si>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</si>
  <si>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</si>
  <si>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</si>
  <si>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</si>
  <si>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</si>
  <si>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</si>
  <si>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</si>
  <si>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</si>
  <si>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</si>
  <si>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</si>
  <si>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</si>
  <si>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</si>
  <si>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</si>
  <si>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</si>
  <si>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</si>
  <si>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</si>
  <si>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</si>
  <si>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</si>
  <si>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</si>
  <si>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</si>
  <si>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</si>
  <si>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</si>
  <si>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</si>
  <si>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</si>
  <si>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</si>
  <si>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</si>
  <si>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</si>
  <si>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</si>
  <si>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</si>
  <si>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</si>
  <si>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</si>
  <si>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</si>
  <si>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</si>
  <si>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</si>
  <si>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</si>
  <si>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</si>
  <si>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</si>
  <si>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</si>
  <si>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</si>
  <si>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</si>
  <si>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</si>
  <si>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</si>
  <si>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</si>
  <si>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</si>
  <si>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</si>
  <si>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</si>
  <si>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</si>
  <si>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</si>
  <si>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</si>
  <si>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</si>
  <si>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</si>
  <si>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</si>
  <si>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</si>
  <si>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</si>
  <si>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</si>
  <si>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</si>
  <si>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</si>
  <si>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</si>
  <si>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</si>
  <si>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</si>
  <si>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</si>
  <si>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</si>
  <si>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</si>
  <si>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</si>
  <si>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</si>
  <si>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</si>
  <si>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</si>
  <si>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</si>
  <si>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</si>
  <si>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</si>
  <si>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</si>
  <si>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</si>
  <si>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</si>
  <si>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</si>
  <si>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</si>
  <si>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</si>
  <si>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</si>
  <si>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</si>
  <si>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</si>
  <si>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</si>
  <si>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</si>
  <si>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</si>
  <si>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</si>
  <si>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</si>
  <si>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</si>
  <si>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</si>
  <si>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</si>
  <si>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</si>
  <si>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</si>
  <si>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</si>
  <si>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</si>
  <si>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</si>
  <si>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</si>
  <si>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</si>
  <si>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</si>
  <si>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</si>
  <si>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</si>
  <si>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</si>
  <si>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</si>
  <si>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</si>
  <si>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</si>
  <si>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</si>
  <si>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</si>
  <si>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</si>
  <si>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</si>
  <si>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</si>
  <si>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</si>
  <si>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</si>
  <si>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</si>
  <si>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</si>
  <si>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</si>
  <si>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</si>
  <si>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</si>
  <si>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</si>
  <si>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</si>
  <si>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</si>
  <si>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</si>
  <si>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</si>
  <si>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</si>
  <si>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</si>
  <si>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</si>
  <si>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</si>
  <si>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</si>
  <si>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</si>
  <si>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</si>
  <si>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</si>
  <si>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</si>
  <si>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</si>
  <si>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</si>
  <si>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</si>
  <si>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</si>
  <si>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</si>
  <si>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</si>
  <si>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</si>
  <si>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</si>
  <si>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</si>
  <si>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</si>
  <si>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</si>
  <si>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</si>
  <si>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</si>
  <si>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</si>
  <si>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</si>
  <si>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</si>
  <si>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</si>
  <si>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</si>
  <si>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</si>
  <si>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</si>
  <si>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</si>
  <si>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</si>
  <si>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</si>
  <si>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</si>
  <si>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</si>
  <si>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</si>
  <si>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</si>
  <si>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</si>
  <si>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</si>
  <si>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</si>
  <si>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</si>
  <si>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</si>
  <si>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</si>
  <si>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</si>
  <si>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</si>
  <si>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</si>
  <si>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</si>
  <si>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</si>
  <si>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</si>
  <si>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</si>
  <si>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</si>
  <si>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</si>
  <si>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</si>
  <si>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</si>
  <si>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</si>
  <si>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</si>
  <si>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</si>
  <si>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</si>
  <si>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</si>
  <si>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</si>
  <si>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</si>
  <si>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</si>
  <si>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</si>
  <si>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</si>
  <si>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</si>
  <si>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</si>
  <si>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</si>
  <si>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</si>
  <si>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</si>
  <si>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</si>
  <si>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</si>
  <si>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</si>
  <si>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</si>
  <si>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</si>
  <si>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</si>
  <si>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</si>
  <si>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</si>
  <si>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</si>
  <si>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</si>
  <si>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</si>
  <si>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</si>
  <si>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</si>
  <si>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</si>
  <si>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</si>
  <si>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</si>
  <si>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</si>
  <si>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</si>
  <si>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</si>
  <si>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</si>
  <si>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</si>
  <si>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</si>
  <si>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</si>
  <si>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</si>
  <si>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</si>
  <si>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</si>
  <si>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</si>
  <si>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</si>
  <si>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</si>
  <si>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</si>
  <si>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</si>
  <si>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</si>
  <si>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</si>
  <si>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</si>
  <si>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</si>
  <si>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</si>
  <si>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</si>
  <si>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</si>
  <si>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</si>
  <si>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</si>
  <si>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</si>
  <si>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</si>
  <si>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</si>
  <si>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</si>
  <si>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</si>
  <si>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</si>
  <si>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</si>
  <si>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</si>
  <si>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</si>
  <si>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</si>
  <si>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</si>
  <si>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</si>
  <si>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</si>
  <si>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</si>
  <si>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</si>
  <si>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</si>
  <si>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</si>
  <si>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</si>
  <si>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</si>
  <si>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</si>
  <si>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</si>
  <si>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</si>
  <si>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</si>
  <si>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</si>
  <si>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</si>
  <si>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</si>
  <si>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</si>
  <si>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</si>
  <si>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</si>
  <si>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</si>
  <si>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</si>
  <si>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</si>
  <si>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</si>
  <si>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</si>
  <si>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</si>
  <si>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</si>
  <si>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</si>
  <si>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</si>
  <si>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</si>
  <si>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</si>
  <si>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</si>
  <si>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</si>
  <si>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</si>
  <si>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</si>
  <si>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</si>
  <si>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</si>
  <si>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</si>
  <si>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</si>
  <si>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</si>
  <si>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</si>
  <si>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</si>
  <si>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</si>
  <si>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</si>
  <si>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</si>
  <si>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</si>
  <si>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</si>
  <si>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</si>
  <si>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</si>
  <si>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</si>
  <si>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</si>
  <si>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</si>
  <si>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</si>
  <si>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</si>
  <si>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</si>
  <si>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</si>
  <si>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</si>
  <si>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</si>
  <si>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</si>
  <si>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</si>
  <si>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</si>
  <si>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</si>
  <si>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</si>
  <si>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</si>
  <si>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</si>
  <si>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</si>
  <si>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</si>
  <si>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</si>
  <si>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</si>
  <si>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</si>
  <si>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</si>
  <si>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</si>
  <si>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</si>
  <si>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</si>
  <si>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</si>
  <si>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</si>
  <si>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</si>
  <si>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</si>
  <si>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</si>
  <si>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</si>
  <si>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</si>
  <si>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</si>
  <si>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</si>
  <si>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</si>
  <si>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</si>
  <si>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</si>
  <si>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</si>
  <si>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</si>
  <si>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</si>
  <si>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</si>
  <si>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</si>
  <si>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</si>
  <si>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</si>
  <si>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</si>
  <si>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</si>
  <si>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</si>
  <si>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</si>
  <si>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</si>
  <si>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</si>
  <si>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</si>
  <si>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</si>
  <si>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</si>
  <si>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</si>
  <si>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</si>
  <si>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</si>
  <si>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</si>
  <si>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</si>
  <si>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</si>
  <si>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</si>
  <si>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</si>
  <si>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</si>
  <si>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</si>
  <si>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</si>
  <si>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</si>
  <si>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</si>
  <si>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</si>
  <si>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</si>
  <si>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</si>
  <si>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</si>
  <si>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</si>
  <si>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</si>
  <si>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</si>
  <si>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</si>
  <si>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</si>
  <si>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</si>
  <si>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</si>
  <si>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</si>
  <si>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</si>
  <si>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</si>
  <si>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</si>
  <si>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</si>
  <si>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</si>
  <si>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</si>
  <si>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</si>
  <si>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</si>
  <si>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</si>
  <si>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</si>
  <si>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</si>
  <si>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</si>
  <si>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</si>
  <si>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</si>
  <si>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</si>
  <si>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</si>
  <si>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</si>
  <si>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</si>
  <si>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</si>
  <si>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</si>
  <si>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</si>
  <si>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</si>
  <si>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</si>
  <si>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</si>
  <si>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</si>
  <si>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</si>
  <si>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</si>
  <si>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</si>
  <si>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</si>
  <si>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</si>
  <si>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</si>
  <si>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</si>
  <si>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</si>
  <si>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</si>
  <si>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</si>
  <si>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</si>
  <si>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</si>
  <si>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</si>
  <si>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</si>
  <si>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</si>
  <si>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</si>
  <si>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</si>
  <si>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</si>
  <si>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</si>
  <si>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</si>
  <si>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</si>
  <si>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</si>
  <si>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</si>
  <si>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</si>
  <si>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</si>
  <si>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</si>
  <si>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</si>
  <si>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</si>
  <si>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</si>
  <si>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</si>
  <si>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</si>
  <si>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</si>
  <si>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</si>
  <si>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</si>
  <si>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</si>
  <si>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</si>
  <si>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</si>
  <si>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</si>
  <si>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</si>
  <si>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</si>
  <si>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</si>
  <si>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</si>
  <si>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</si>
  <si>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</si>
  <si>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</si>
  <si>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</si>
  <si>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</si>
  <si>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</si>
  <si>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</si>
  <si>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</si>
  <si>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</si>
  <si>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</si>
  <si>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</si>
  <si>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</si>
  <si>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</si>
  <si>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</si>
  <si>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</si>
  <si>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</si>
  <si>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</si>
  <si>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</si>
  <si>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</si>
  <si>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</si>
  <si>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</si>
  <si>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</si>
  <si>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</si>
  <si>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</si>
  <si>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</si>
  <si>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</si>
  <si>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</si>
  <si>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</si>
  <si>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</si>
  <si>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</si>
  <si>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</si>
  <si>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</si>
  <si>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</si>
  <si>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</si>
  <si>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</si>
  <si>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</si>
  <si>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</si>
  <si>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</si>
  <si>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</si>
  <si>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</si>
  <si>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</si>
  <si>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</si>
  <si>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</si>
  <si>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</si>
  <si>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</si>
  <si>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</si>
  <si>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</si>
  <si>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</si>
  <si>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</si>
  <si>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</si>
  <si>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</si>
  <si>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</si>
  <si>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</si>
  <si>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</si>
  <si>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</si>
  <si>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</si>
  <si>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</si>
  <si>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</si>
  <si>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</si>
  <si>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</si>
  <si>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</si>
  <si>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</si>
  <si>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</si>
  <si>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</si>
  <si>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</si>
  <si>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</si>
  <si>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</si>
  <si>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</si>
  <si>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</si>
  <si>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</si>
  <si>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</si>
  <si>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</si>
  <si>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</si>
  <si>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</si>
  <si>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</si>
  <si>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</si>
  <si>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</si>
  <si>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</si>
  <si>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</si>
  <si>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</si>
  <si>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</si>
  <si>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</si>
  <si>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</si>
  <si>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</si>
  <si>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</si>
  <si>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</si>
  <si>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</si>
  <si>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</si>
  <si>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</si>
  <si>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</si>
  <si>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</si>
  <si>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</si>
  <si>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</si>
  <si>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</si>
  <si>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</si>
  <si>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</si>
  <si>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</si>
  <si>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</si>
  <si>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</si>
  <si>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</si>
  <si>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</si>
  <si>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</si>
  <si>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</si>
  <si>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</si>
  <si>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</si>
  <si>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</si>
  <si>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</si>
  <si>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</si>
  <si>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</si>
  <si>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</si>
  <si>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</si>
  <si>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</si>
  <si>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</si>
  <si>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</si>
  <si>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</si>
  <si>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</si>
  <si>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</si>
  <si>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</si>
  <si>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</si>
  <si>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</si>
  <si>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</si>
  <si>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</si>
  <si>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</si>
  <si>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</si>
  <si>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</si>
  <si>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</si>
  <si>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</si>
  <si>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</si>
  <si>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</si>
  <si>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</si>
  <si>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</si>
  <si>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</si>
  <si>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</si>
  <si>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</si>
  <si>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</si>
  <si>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</si>
  <si>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</si>
  <si>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</si>
  <si>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</si>
  <si>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</si>
  <si>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</si>
  <si>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</si>
  <si>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</si>
  <si>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</si>
  <si>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</si>
  <si>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</si>
  <si>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</si>
  <si>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</si>
  <si>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</si>
  <si>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</si>
  <si>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</si>
  <si>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</si>
  <si>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</si>
  <si>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</si>
  <si>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</si>
  <si>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</si>
  <si>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</si>
  <si>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</si>
  <si>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</si>
  <si>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</si>
  <si>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</si>
  <si>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</si>
  <si>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</si>
  <si>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</si>
  <si>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</si>
  <si>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</si>
  <si>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</si>
  <si>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</si>
  <si>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</si>
  <si>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</si>
  <si>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</si>
  <si>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</si>
  <si>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</si>
  <si>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</si>
  <si>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</si>
  <si>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</si>
  <si>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</si>
  <si>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</si>
  <si>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</si>
  <si>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</si>
  <si>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</si>
  <si>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</si>
  <si>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</si>
  <si>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</si>
  <si>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</si>
  <si>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</si>
  <si>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</si>
  <si>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</si>
  <si>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</si>
  <si>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</si>
  <si>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</si>
  <si>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</si>
  <si>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</si>
  <si>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</si>
  <si>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</si>
  <si>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</si>
  <si>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</si>
  <si>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</si>
  <si>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</si>
  <si>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</si>
  <si>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</si>
  <si>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</si>
  <si>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</si>
  <si>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</si>
  <si>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</si>
  <si>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</si>
  <si>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</si>
  <si>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</si>
  <si>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</si>
  <si>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</si>
  <si>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</si>
  <si>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</si>
  <si>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</si>
  <si>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</si>
  <si>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</si>
  <si>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</si>
  <si>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</si>
  <si>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</si>
  <si>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</si>
  <si>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</si>
  <si>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</si>
  <si>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</si>
  <si>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</si>
  <si>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</si>
  <si>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</si>
  <si>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</si>
  <si>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</si>
  <si>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</si>
  <si>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</si>
  <si>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</si>
  <si>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</si>
  <si>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</si>
  <si>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</si>
  <si>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</si>
  <si>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</si>
  <si>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</si>
  <si>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</si>
  <si>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</si>
  <si>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</si>
  <si>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</si>
  <si>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</si>
  <si>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</si>
  <si>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</si>
  <si>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</si>
  <si>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</si>
  <si>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</si>
  <si>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</si>
  <si>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</si>
  <si>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</si>
  <si>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</si>
  <si>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</si>
  <si>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</si>
  <si>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</si>
  <si>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</si>
  <si>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</si>
  <si>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</si>
  <si>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</si>
  <si>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</si>
  <si>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</si>
  <si>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</si>
  <si>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</si>
  <si>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</si>
  <si>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</si>
  <si>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</si>
  <si>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</si>
  <si>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</si>
  <si>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</si>
  <si>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</si>
  <si>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</si>
  <si>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</si>
  <si>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</si>
  <si>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</si>
  <si>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</si>
  <si>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</si>
  <si>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</si>
  <si>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</si>
  <si>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</si>
  <si>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</si>
  <si>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</si>
  <si>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</si>
  <si>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</si>
  <si>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</si>
  <si>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</si>
  <si>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</si>
  <si>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</si>
  <si>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</si>
  <si>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</si>
  <si>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</si>
  <si>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</si>
  <si>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</si>
  <si>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</si>
  <si>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</si>
  <si>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</si>
  <si>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</si>
  <si>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</si>
  <si>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</si>
  <si>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</si>
  <si>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</si>
  <si>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</si>
  <si>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</si>
  <si>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</si>
  <si>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</si>
  <si>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</si>
  <si>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</si>
  <si>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</si>
  <si>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</si>
  <si>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</si>
  <si>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</si>
  <si>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</si>
  <si>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</si>
  <si>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</si>
  <si>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</si>
  <si>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</si>
  <si>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</si>
  <si>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</si>
  <si>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</si>
  <si>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</si>
  <si>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</si>
  <si>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</si>
  <si>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</si>
  <si>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</si>
  <si>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</si>
  <si>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</si>
  <si>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</si>
  <si>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</si>
  <si>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</si>
  <si>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</si>
  <si>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</si>
  <si>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</si>
  <si>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</si>
  <si>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</si>
  <si>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</si>
  <si>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</si>
  <si>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</si>
  <si>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</si>
  <si>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</si>
  <si>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</si>
  <si>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</si>
  <si>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</si>
  <si>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</si>
  <si>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</si>
  <si>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</si>
  <si>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</si>
  <si>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</si>
  <si>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</si>
  <si>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</si>
  <si>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</si>
  <si>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</si>
  <si>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</si>
  <si>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</si>
  <si>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</si>
  <si>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</si>
  <si>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</si>
  <si>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</si>
  <si>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</si>
  <si>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</si>
  <si>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</si>
  <si>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</si>
  <si>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</si>
  <si>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</si>
  <si>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</si>
  <si>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</si>
  <si>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</si>
  <si>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</si>
  <si>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</si>
  <si>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</si>
  <si>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</si>
  <si>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</si>
  <si>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</si>
  <si>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</si>
  <si>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</si>
  <si>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</si>
  <si>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</si>
  <si>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</si>
  <si>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</si>
  <si>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</si>
  <si>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</si>
  <si>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</si>
  <si>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</si>
  <si>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</si>
  <si>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</si>
  <si>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</si>
  <si>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</si>
  <si>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</si>
  <si>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</si>
  <si>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</si>
  <si>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</si>
  <si>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</si>
  <si>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</si>
  <si>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</si>
  <si>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</si>
  <si>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</si>
  <si>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</si>
  <si>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</si>
  <si>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</si>
  <si>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</si>
  <si>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</si>
  <si>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</si>
  <si>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</si>
  <si>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</si>
  <si>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</si>
  <si>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</si>
  <si>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</si>
  <si>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</si>
  <si>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</si>
  <si>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</si>
  <si>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</si>
  <si>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</si>
  <si>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</si>
  <si>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</si>
  <si>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</si>
  <si>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</si>
  <si>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</si>
  <si>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</si>
  <si>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</si>
  <si>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</si>
  <si>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</si>
  <si>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</si>
  <si>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</si>
  <si>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</si>
  <si>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</si>
  <si>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</si>
  <si>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</si>
  <si>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</si>
  <si>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</si>
  <si>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</si>
  <si>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</si>
  <si>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</si>
  <si>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</si>
  <si>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</si>
  <si>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</si>
  <si>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</si>
  <si>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</si>
  <si>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</si>
  <si>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</si>
  <si>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</si>
  <si>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</si>
  <si>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</si>
  <si>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</si>
  <si>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</si>
  <si>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</si>
  <si>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</si>
  <si>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</si>
  <si>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</si>
  <si>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</si>
  <si>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</si>
  <si>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</si>
  <si>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</si>
  <si>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</si>
  <si>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</si>
  <si>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</si>
  <si>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</si>
  <si>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</si>
  <si>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</si>
  <si>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</si>
  <si>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</si>
  <si>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</si>
  <si>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</si>
  <si>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</si>
  <si>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</si>
  <si>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</si>
  <si>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</si>
  <si>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</si>
  <si>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</si>
  <si>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</si>
  <si>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</si>
  <si>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</si>
  <si>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</si>
  <si>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</si>
  <si>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</si>
  <si>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</si>
  <si>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</si>
  <si>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</si>
  <si>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</si>
  <si>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</si>
  <si>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</si>
  <si>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</si>
  <si>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</si>
  <si>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</si>
  <si>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</si>
  <si>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</si>
  <si>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</si>
  <si>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</si>
  <si>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</si>
  <si>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</si>
  <si>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</si>
  <si>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</si>
  <si>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</si>
  <si>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</si>
  <si>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</si>
  <si>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</si>
  <si>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</si>
  <si>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</si>
  <si>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</si>
  <si>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</si>
  <si>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</si>
  <si>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</si>
  <si>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</si>
  <si>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</si>
  <si>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</si>
  <si>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</si>
  <si>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</si>
  <si>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</si>
  <si>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</si>
  <si>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</si>
  <si>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</si>
  <si>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</si>
  <si>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</si>
  <si>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</si>
  <si>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</si>
  <si>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</si>
  <si>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</si>
  <si>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</si>
  <si>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</si>
  <si>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</si>
  <si>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</si>
  <si>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</si>
  <si>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</si>
  <si>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</si>
  <si>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</si>
  <si>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</si>
  <si>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</si>
  <si>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</si>
  <si>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</si>
  <si>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</si>
  <si>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</si>
  <si>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</si>
  <si>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</si>
  <si>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</si>
  <si>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</si>
  <si>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</si>
  <si>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</si>
  <si>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</si>
  <si>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</si>
  <si>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</si>
  <si>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</si>
  <si>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</si>
  <si>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</si>
  <si>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</si>
  <si>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</si>
  <si>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</si>
  <si>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</si>
  <si>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</si>
  <si>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</si>
  <si>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</si>
  <si>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</si>
  <si>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</si>
  <si>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</si>
  <si>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</si>
  <si>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</si>
  <si>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</si>
  <si>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</si>
  <si>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</si>
  <si>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</si>
  <si>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</si>
  <si>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</si>
  <si>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</si>
  <si>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</si>
  <si>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</si>
  <si>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</si>
  <si>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</si>
  <si>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</si>
  <si>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</si>
  <si>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</si>
  <si>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</si>
  <si>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</si>
  <si>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</si>
  <si>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</si>
  <si>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</si>
  <si>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</si>
  <si>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</si>
  <si>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</si>
  <si>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</si>
  <si>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</si>
  <si>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</si>
  <si>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</si>
  <si>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</si>
  <si>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</si>
  <si>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</si>
  <si>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</si>
  <si>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</si>
  <si>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</si>
  <si>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</si>
  <si>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</si>
  <si>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</si>
  <si>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</si>
  <si>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</si>
  <si>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</si>
  <si>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</si>
  <si>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</si>
  <si>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</si>
  <si>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</si>
  <si>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</si>
  <si>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</si>
  <si>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</si>
  <si>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</si>
  <si>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</si>
  <si>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</si>
  <si>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</si>
  <si>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</si>
  <si>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</si>
  <si>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</si>
  <si>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</si>
  <si>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</si>
  <si>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</si>
  <si>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</si>
  <si>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</si>
  <si>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</si>
  <si>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</si>
  <si>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</si>
  <si>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</si>
  <si>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</si>
  <si>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</si>
  <si>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</si>
  <si>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</si>
  <si>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</si>
  <si>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</si>
  <si>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</si>
  <si>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</si>
  <si>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</si>
  <si>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</si>
  <si>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</si>
  <si>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</si>
  <si>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</si>
  <si>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</si>
  <si>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</si>
  <si>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</si>
  <si>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</si>
  <si>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</si>
  <si>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</si>
  <si>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</si>
  <si>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</si>
  <si>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</si>
  <si>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</si>
  <si>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</si>
  <si>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</si>
  <si>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</si>
  <si>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</si>
  <si>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</si>
  <si>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</si>
  <si>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</si>
  <si>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</si>
  <si>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</si>
  <si>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</si>
  <si>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</si>
  <si>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</si>
  <si>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</si>
  <si>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</si>
  <si>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</si>
  <si>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</si>
  <si>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</si>
  <si>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</si>
  <si>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</si>
  <si>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</si>
  <si>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</si>
  <si>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</si>
  <si>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</si>
  <si>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</si>
  <si>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</si>
  <si>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</si>
  <si>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</si>
  <si>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</si>
  <si>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</si>
  <si>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</si>
  <si>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</si>
  <si>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</si>
  <si>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</si>
  <si>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</si>
  <si>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</si>
  <si>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</si>
  <si>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</si>
  <si>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</si>
  <si>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</si>
  <si>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</si>
  <si>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</si>
  <si>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</si>
  <si>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</si>
  <si>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</si>
  <si>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</si>
  <si>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</si>
  <si>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</si>
  <si>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</si>
  <si>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</si>
  <si>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</si>
  <si>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</si>
  <si>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</si>
  <si>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</si>
  <si>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</si>
  <si>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</si>
  <si>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</si>
  <si>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</si>
  <si>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</si>
  <si>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</si>
  <si>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</si>
  <si>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</si>
  <si>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</si>
  <si>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</si>
  <si>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</si>
  <si>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</si>
  <si>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</si>
  <si>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</si>
  <si>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</si>
  <si>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</si>
  <si>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</si>
  <si>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</si>
  <si>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</si>
  <si>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</si>
  <si>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</si>
  <si>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</si>
  <si>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</si>
  <si>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</si>
  <si>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</si>
  <si>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</si>
  <si>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</si>
  <si>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</si>
  <si>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</si>
  <si>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</si>
  <si>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</si>
  <si>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</si>
  <si>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</si>
  <si>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</si>
  <si>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</si>
  <si>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</si>
  <si>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</si>
  <si>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</si>
  <si>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</si>
  <si>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</si>
  <si>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</si>
  <si>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</si>
  <si>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</si>
  <si>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</si>
  <si>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</si>
  <si>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</si>
  <si>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</si>
  <si>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</si>
  <si>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</si>
  <si>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</si>
  <si>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</si>
  <si>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</si>
  <si>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</si>
  <si>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</si>
  <si>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</si>
  <si>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</si>
  <si>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</si>
  <si>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</si>
  <si>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</si>
  <si>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</si>
  <si>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</si>
  <si>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</si>
  <si>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</si>
  <si>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</si>
  <si>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</si>
  <si>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</si>
  <si>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</si>
  <si>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</si>
  <si>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</si>
  <si>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</si>
  <si>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</si>
  <si>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</si>
  <si>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</si>
  <si>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</si>
  <si>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</si>
  <si>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</si>
  <si>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</si>
  <si>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</si>
  <si>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</si>
  <si>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</si>
  <si>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</si>
  <si>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</si>
  <si>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</si>
  <si>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</si>
  <si>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</si>
  <si>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</si>
  <si>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</si>
  <si>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</si>
  <si>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</si>
  <si>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</si>
  <si>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</si>
  <si>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</si>
  <si>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</si>
  <si>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</si>
  <si>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</si>
  <si>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</si>
  <si>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</si>
  <si>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</si>
  <si>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</si>
  <si>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</si>
  <si>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</si>
  <si>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</si>
  <si>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</si>
  <si>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</si>
  <si>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</si>
  <si>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</si>
  <si>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</si>
  <si>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</si>
  <si>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</si>
  <si>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</si>
  <si>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</si>
  <si>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</si>
  <si>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</si>
  <si>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</si>
  <si>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</si>
  <si>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</si>
  <si>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</si>
  <si>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</si>
  <si>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</si>
  <si>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</si>
  <si>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</si>
  <si>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</si>
  <si>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</si>
  <si>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</si>
  <si>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</si>
  <si>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</si>
  <si>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</si>
  <si>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</si>
  <si>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</si>
  <si>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</si>
  <si>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</si>
  <si>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</si>
  <si>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</si>
  <si>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</si>
  <si>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</si>
  <si>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</si>
  <si>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</si>
  <si>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</si>
  <si>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</si>
  <si>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</si>
  <si>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</si>
  <si>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</si>
  <si>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</si>
  <si>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</si>
  <si>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</si>
  <si>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</si>
  <si>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</si>
  <si>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</si>
  <si>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</si>
  <si>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</si>
  <si>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</si>
  <si>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</si>
  <si>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</si>
  <si>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</si>
  <si>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</si>
  <si>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</si>
  <si>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</si>
  <si>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</si>
  <si>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</si>
  <si>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</si>
  <si>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</si>
  <si>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</si>
  <si>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</si>
  <si>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</si>
  <si>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</si>
  <si>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</si>
  <si>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</si>
  <si>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</si>
  <si>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</si>
  <si>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</si>
  <si>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</si>
  <si>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</si>
  <si>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</si>
  <si>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</si>
  <si>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</si>
  <si>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</si>
  <si>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</si>
  <si>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</si>
  <si>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</si>
  <si>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</si>
  <si>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</si>
  <si>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</si>
  <si>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</si>
  <si>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</si>
  <si>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</si>
  <si>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</si>
  <si>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</si>
  <si>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</si>
  <si>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</si>
  <si>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</si>
  <si>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</si>
  <si>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</si>
  <si>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</si>
  <si>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</si>
  <si>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</si>
  <si>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</si>
  <si>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</si>
  <si>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</si>
  <si>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</si>
  <si>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</si>
  <si>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</si>
  <si>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</si>
  <si>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</si>
  <si>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</si>
  <si>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</si>
  <si>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</si>
  <si>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</si>
  <si>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</si>
  <si>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</si>
  <si>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</si>
  <si>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</si>
  <si>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</si>
  <si>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</si>
  <si>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</si>
  <si>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</si>
  <si>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</si>
  <si>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</si>
  <si>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</si>
  <si>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</si>
  <si>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</si>
  <si>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</si>
  <si>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</si>
  <si>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</si>
  <si>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</si>
  <si>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</si>
  <si>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</si>
  <si>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</si>
  <si>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</si>
  <si>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</si>
  <si>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</si>
  <si>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</si>
  <si>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</si>
  <si>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</si>
  <si>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</si>
  <si>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</si>
  <si>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</si>
  <si>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</si>
  <si>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</si>
  <si>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</si>
  <si>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</si>
  <si>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</si>
  <si>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</si>
  <si>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</si>
  <si>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</si>
  <si>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</si>
  <si>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</si>
  <si>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</si>
  <si>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</si>
  <si>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</si>
  <si>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</si>
  <si>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</si>
  <si>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</si>
  <si>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</si>
  <si>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</si>
  <si>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</si>
  <si>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</si>
  <si>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</si>
  <si>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</si>
  <si>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</si>
  <si>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</si>
  <si>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</si>
  <si>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</si>
  <si>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</si>
  <si>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</si>
  <si>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</si>
  <si>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</si>
  <si>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</si>
  <si>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</si>
  <si>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</si>
  <si>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</si>
  <si>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</si>
  <si>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</si>
  <si>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</si>
  <si>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</si>
  <si>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</si>
  <si>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</si>
  <si>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</si>
  <si>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</si>
  <si>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</si>
  <si>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</si>
  <si>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</si>
  <si>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</si>
  <si>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</si>
  <si>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</si>
  <si>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</si>
  <si>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</si>
  <si>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</si>
  <si>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</si>
  <si>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</si>
  <si>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</si>
  <si>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</si>
  <si>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</si>
  <si>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</si>
  <si>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</si>
  <si>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</si>
  <si>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</si>
  <si>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</si>
  <si>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</si>
  <si>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</si>
  <si>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</si>
  <si>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</si>
  <si>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</si>
  <si>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</si>
  <si>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</si>
  <si>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</si>
  <si>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</si>
  <si>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</si>
  <si>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</si>
  <si>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</si>
  <si>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</si>
  <si>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</si>
  <si>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</si>
  <si>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</si>
  <si>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</si>
  <si>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</si>
  <si>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</si>
  <si>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</si>
  <si>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</si>
  <si>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</si>
  <si>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</si>
  <si>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</si>
  <si>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</si>
  <si>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</si>
  <si>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</si>
  <si>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</si>
  <si>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</si>
  <si>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</si>
  <si>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</si>
  <si>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</si>
  <si>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</si>
  <si>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</si>
  <si>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</si>
  <si>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</si>
  <si>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</si>
  <si>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</si>
  <si>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</si>
  <si>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</si>
  <si>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</si>
  <si>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</si>
  <si>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</si>
  <si>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</si>
  <si>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</si>
  <si>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</si>
  <si>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</si>
  <si>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</si>
  <si>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</si>
  <si>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</si>
  <si>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</si>
  <si>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</si>
  <si>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</si>
  <si>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</si>
  <si>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</si>
  <si>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</si>
  <si>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</si>
  <si>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</si>
  <si>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</si>
  <si>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</si>
  <si>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</si>
  <si>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</si>
  <si>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</si>
  <si>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</si>
  <si>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</si>
  <si>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</si>
  <si>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</si>
  <si>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</si>
  <si>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</si>
  <si>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</si>
  <si>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</si>
  <si>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</si>
  <si>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</si>
  <si>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</si>
  <si>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</si>
  <si>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</si>
  <si>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</si>
  <si>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</si>
  <si>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</si>
  <si>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</si>
  <si>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</si>
  <si>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</si>
  <si>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</si>
  <si>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</si>
  <si>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</si>
  <si>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</si>
  <si>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</si>
  <si>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</si>
  <si>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</si>
  <si>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</si>
  <si>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</si>
  <si>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</si>
  <si>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</si>
  <si>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</si>
  <si>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</si>
  <si>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</si>
  <si>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</si>
  <si>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</si>
  <si>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</si>
  <si>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</si>
  <si>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</si>
  <si>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</si>
  <si>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</si>
  <si>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</si>
  <si>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</si>
  <si>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</si>
  <si>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</si>
  <si>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</si>
  <si>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</si>
  <si>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</si>
  <si>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</si>
  <si>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</si>
  <si>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</si>
  <si>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</si>
  <si>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</si>
  <si>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</si>
  <si>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</si>
  <si>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</si>
  <si>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</si>
  <si>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</si>
  <si>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</si>
  <si>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</si>
  <si>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</si>
  <si>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</si>
  <si>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</si>
  <si>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</si>
  <si>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</si>
  <si>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</si>
  <si>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</si>
  <si>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</si>
  <si>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</si>
  <si>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</si>
  <si>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</si>
  <si>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</si>
  <si>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</si>
  <si>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</si>
  <si>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</si>
  <si>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</si>
  <si>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</si>
  <si>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</si>
  <si>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</si>
  <si>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</si>
  <si>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</si>
  <si>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</si>
  <si>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</si>
  <si>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</si>
  <si>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</si>
  <si>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</si>
  <si>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</si>
  <si>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</si>
  <si>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</si>
  <si>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</si>
  <si>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</si>
  <si>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</si>
  <si>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</si>
  <si>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</si>
  <si>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</si>
  <si>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</si>
  <si>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</si>
  <si>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</si>
  <si>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</si>
  <si>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</si>
  <si>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</si>
  <si>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</si>
  <si>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</si>
  <si>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</si>
  <si>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</si>
  <si>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</si>
  <si>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</si>
  <si>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</si>
  <si>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</si>
  <si>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</si>
  <si>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</si>
  <si>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</si>
  <si>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</si>
  <si>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</si>
  <si>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</si>
  <si>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</si>
  <si>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</si>
  <si>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</si>
  <si>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</si>
  <si>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</si>
  <si>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</si>
  <si>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</si>
  <si>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</si>
  <si>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</si>
  <si>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</si>
  <si>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</si>
  <si>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</si>
  <si>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</si>
  <si>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</si>
  <si>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</si>
  <si>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</si>
  <si>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</si>
  <si>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</si>
  <si>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</si>
  <si>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</si>
  <si>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</si>
  <si>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</si>
  <si>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</si>
  <si>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</si>
  <si>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</si>
  <si>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</si>
  <si>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</si>
  <si>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</si>
  <si>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</si>
  <si>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</si>
  <si>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</si>
  <si>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</si>
  <si>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</si>
  <si>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</si>
  <si>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</si>
  <si>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</si>
  <si>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</si>
  <si>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</si>
  <si>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</si>
  <si>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</si>
  <si>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</si>
  <si>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</si>
  <si>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</si>
  <si>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</si>
  <si>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</si>
  <si>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</si>
  <si>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</si>
  <si>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</si>
  <si>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</si>
  <si>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</si>
  <si>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</si>
  <si>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</si>
  <si>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</si>
  <si>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</si>
  <si>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</si>
  <si>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</si>
  <si>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</si>
  <si>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</si>
  <si>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</si>
  <si>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</si>
  <si>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</si>
  <si>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</si>
  <si>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</si>
  <si>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</si>
  <si>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</si>
  <si>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</si>
  <si>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</si>
  <si>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</si>
  <si>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</si>
  <si>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</si>
  <si>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</si>
  <si>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</si>
  <si>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</si>
  <si>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</si>
  <si>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</si>
  <si>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</si>
  <si>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</si>
  <si>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</si>
  <si>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</si>
  <si>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</si>
  <si>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</si>
  <si>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</si>
  <si>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</si>
  <si>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</si>
  <si>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</si>
  <si>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</si>
  <si>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</si>
  <si>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</si>
  <si>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</si>
  <si>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</si>
  <si>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</si>
  <si>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</si>
  <si>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</si>
  <si>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</si>
  <si>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</si>
  <si>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</si>
  <si>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</si>
  <si>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</si>
  <si>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</si>
  <si>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</si>
  <si>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</si>
  <si>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</si>
  <si>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</si>
  <si>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</si>
  <si>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</si>
  <si>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</si>
  <si>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</si>
  <si>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</si>
  <si>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</si>
  <si>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</si>
  <si>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</si>
  <si>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</si>
  <si>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</si>
  <si>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</si>
  <si>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</si>
  <si>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</si>
  <si>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</si>
  <si>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</si>
  <si>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</si>
  <si>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</si>
  <si>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</si>
  <si>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</si>
  <si>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</si>
  <si>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</si>
  <si>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</si>
  <si>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</si>
  <si>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</si>
  <si>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</si>
  <si>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</si>
  <si>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</si>
  <si>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</si>
  <si>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</si>
  <si>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</si>
  <si>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</si>
  <si>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</si>
  <si>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</si>
  <si>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</si>
  <si>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</si>
  <si>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</si>
  <si>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</si>
  <si>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</si>
  <si>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</si>
  <si>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</si>
  <si>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</si>
  <si>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</si>
  <si>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</si>
  <si>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</si>
  <si>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</si>
  <si>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</si>
  <si>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</si>
  <si>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</si>
  <si>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</si>
  <si>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</si>
  <si>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</si>
  <si>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</si>
  <si>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</si>
  <si>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</si>
  <si>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</si>
  <si>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</si>
  <si>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</si>
  <si>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</si>
  <si>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</si>
  <si>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</si>
  <si>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</si>
  <si>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</si>
  <si>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</si>
  <si>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</si>
  <si>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</si>
  <si>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</si>
  <si>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</si>
  <si>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</si>
  <si>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</si>
  <si>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</si>
  <si>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</si>
  <si>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</si>
  <si>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</si>
  <si>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</si>
  <si>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</si>
  <si>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</si>
  <si>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</si>
  <si>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</si>
  <si>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</si>
  <si>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</si>
  <si>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</si>
  <si>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</si>
  <si>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</si>
  <si>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</si>
  <si>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</si>
  <si>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</si>
  <si>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</si>
  <si>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</si>
  <si>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</si>
  <si>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</si>
  <si>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</si>
  <si>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</si>
  <si>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</si>
  <si>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</si>
  <si>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</si>
  <si>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</si>
  <si>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</si>
  <si>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</si>
  <si>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</si>
  <si>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</si>
  <si>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</si>
  <si>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</si>
  <si>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</si>
  <si>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</si>
  <si>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</si>
  <si>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</si>
  <si>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</si>
  <si>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</si>
  <si>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</si>
  <si>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</si>
  <si>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</si>
  <si>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</si>
  <si>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</si>
  <si>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</si>
  <si>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</si>
  <si>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</si>
  <si>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</si>
  <si>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</si>
  <si>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</si>
  <si>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</si>
  <si>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</si>
  <si>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</si>
  <si>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</si>
  <si>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</si>
  <si>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</si>
  <si>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</si>
  <si>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</si>
  <si>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</si>
  <si>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</si>
  <si>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</si>
  <si>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</si>
  <si>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</si>
  <si>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</si>
  <si>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</si>
  <si>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</si>
  <si>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</si>
  <si>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</si>
  <si>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</si>
  <si>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</si>
  <si>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</si>
  <si>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</si>
  <si>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</si>
  <si>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</si>
  <si>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</si>
  <si>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</si>
  <si>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</si>
  <si>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</si>
  <si>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</si>
  <si>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</si>
  <si>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</si>
  <si>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</si>
  <si>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</si>
  <si>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</si>
  <si>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</si>
  <si>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</si>
  <si>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</si>
  <si>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</si>
  <si>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</si>
  <si>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</si>
  <si>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</si>
  <si>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</si>
  <si>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</si>
  <si>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</si>
  <si>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</si>
  <si>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</si>
  <si>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</si>
  <si>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</si>
  <si>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</si>
  <si>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</si>
  <si>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</si>
  <si>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</si>
  <si>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</si>
  <si>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</si>
  <si>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</si>
  <si>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</si>
  <si>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</si>
  <si>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</si>
  <si>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</si>
  <si>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</si>
  <si>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</si>
  <si>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</si>
  <si>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</si>
  <si>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</si>
  <si>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</si>
  <si>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</si>
  <si>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</si>
  <si>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</si>
  <si>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</si>
  <si>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</si>
  <si>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</si>
  <si>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</si>
  <si>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</si>
  <si>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</si>
  <si>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</si>
  <si>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</si>
  <si>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</si>
  <si>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</si>
  <si>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</si>
  <si>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</si>
  <si>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</si>
  <si>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</si>
  <si>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</si>
  <si>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</si>
  <si>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</si>
  <si>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</si>
  <si>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</si>
  <si>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</si>
  <si>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</si>
  <si>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</si>
  <si>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</si>
  <si>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</si>
  <si>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</si>
  <si>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</si>
  <si>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</si>
  <si>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</si>
  <si>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</si>
  <si>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</si>
  <si>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</si>
  <si>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</si>
  <si>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</si>
  <si>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</si>
  <si>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</si>
  <si>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</si>
  <si>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</si>
  <si>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</si>
  <si>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</si>
  <si>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</si>
  <si>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</si>
  <si>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</si>
  <si>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</si>
  <si>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</si>
  <si>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</si>
  <si>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</si>
  <si>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</si>
  <si>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</si>
  <si>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</si>
  <si>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</si>
  <si>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</si>
  <si>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</si>
  <si>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</si>
  <si>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</si>
  <si>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</si>
  <si>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</si>
  <si>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</si>
  <si>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</si>
  <si>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</si>
  <si>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</si>
  <si>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</si>
  <si>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</si>
  <si>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</si>
  <si>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</si>
  <si>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</si>
  <si>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</si>
  <si>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</si>
  <si>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</si>
  <si>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</si>
  <si>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</si>
  <si>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</si>
  <si>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</si>
  <si>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</si>
  <si>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</si>
  <si>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</si>
  <si>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</si>
  <si>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</si>
  <si>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</si>
  <si>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</si>
  <si>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</si>
  <si>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</si>
  <si>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</si>
  <si>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</si>
  <si>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</si>
  <si>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</si>
  <si>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</si>
  <si>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</si>
  <si>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</si>
  <si>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</si>
  <si>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</si>
  <si>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</si>
  <si>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</si>
  <si>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</si>
  <si>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</si>
  <si>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</si>
  <si>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</si>
  <si>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</si>
  <si>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</si>
  <si>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</si>
  <si>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</si>
  <si>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</si>
  <si>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</si>
  <si>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</si>
  <si>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</si>
  <si>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</si>
  <si>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</si>
  <si>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</si>
  <si>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</si>
  <si>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</si>
  <si>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</si>
  <si>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</si>
  <si>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</si>
  <si>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</si>
  <si>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</si>
  <si>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</si>
  <si>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</si>
  <si>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</si>
  <si>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</si>
  <si>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</si>
  <si>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</si>
  <si>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</si>
  <si>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</si>
  <si>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</si>
  <si>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</si>
  <si>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</si>
  <si>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</si>
  <si>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</si>
  <si>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</si>
  <si>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</si>
  <si>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</si>
  <si>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</si>
  <si>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</si>
  <si>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</si>
  <si>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</si>
  <si>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</si>
  <si>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</si>
  <si>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</si>
  <si>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</si>
  <si>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</si>
  <si>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</si>
  <si>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</si>
  <si>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</si>
  <si>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</si>
  <si>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</si>
  <si>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</si>
  <si>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</si>
  <si>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</si>
  <si>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</si>
  <si>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</si>
  <si>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</si>
  <si>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</si>
  <si>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</si>
  <si>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</si>
  <si>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</si>
  <si>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</si>
  <si>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</si>
  <si>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</si>
  <si>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</si>
  <si>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</si>
  <si>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</si>
  <si>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</si>
  <si>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</si>
  <si>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</si>
  <si>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</si>
  <si>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</si>
  <si>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</si>
  <si>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</si>
  <si>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</si>
  <si>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</si>
  <si>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</si>
  <si>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</si>
  <si>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</si>
  <si>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</si>
  <si>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</si>
  <si>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</si>
  <si>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</si>
  <si>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</si>
  <si>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</si>
  <si>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</si>
  <si>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</si>
  <si>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</si>
  <si>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</si>
  <si>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</si>
  <si>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</si>
  <si>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</si>
  <si>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</si>
  <si>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</si>
  <si>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</si>
  <si>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</si>
  <si>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</si>
  <si>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</si>
  <si>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</si>
  <si>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</si>
  <si>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</si>
  <si>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</si>
  <si>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</si>
  <si>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</si>
  <si>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</si>
  <si>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</si>
  <si>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</si>
  <si>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</si>
  <si>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</si>
  <si>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</si>
  <si>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</si>
  <si>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</si>
  <si>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</si>
  <si>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</si>
  <si>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</si>
  <si>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</si>
  <si>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</si>
  <si>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</si>
  <si>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</si>
  <si>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</si>
  <si>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</si>
  <si>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</si>
  <si>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</si>
  <si>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</si>
  <si>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</si>
  <si>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</si>
  <si>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</si>
  <si>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</si>
  <si>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</si>
  <si>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</si>
  <si>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</si>
  <si>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</si>
  <si>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</si>
  <si>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</si>
  <si>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</si>
  <si>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</si>
  <si>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</si>
  <si>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</si>
  <si>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</si>
  <si>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</si>
  <si>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</si>
  <si>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</si>
  <si>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</si>
  <si>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</si>
  <si>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</si>
  <si>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</si>
  <si>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</si>
  <si>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</si>
  <si>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</si>
  <si>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</si>
  <si>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</si>
  <si>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</si>
  <si>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</si>
  <si>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</si>
  <si>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</si>
  <si>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</si>
  <si>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</si>
  <si>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</si>
  <si>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</si>
  <si>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</si>
  <si>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</si>
  <si>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</si>
  <si>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</si>
  <si>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</si>
  <si>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</si>
  <si>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</si>
  <si>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</si>
  <si>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</si>
  <si>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</si>
  <si>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</si>
  <si>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</si>
  <si>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</si>
  <si>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</si>
  <si>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</si>
  <si>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</si>
  <si>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</si>
  <si>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</si>
  <si>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</si>
  <si>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</si>
  <si>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</si>
  <si>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</si>
  <si>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</si>
  <si>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</si>
  <si>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</si>
  <si>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</si>
  <si>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</si>
  <si>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</si>
  <si>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</si>
  <si>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</si>
  <si>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</si>
  <si>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</si>
  <si>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</si>
  <si>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</si>
  <si>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</si>
  <si>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</si>
  <si>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</si>
  <si>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</si>
  <si>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</si>
  <si>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</si>
  <si>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</si>
  <si>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</si>
  <si>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</si>
  <si>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</si>
  <si>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</si>
  <si>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</si>
  <si>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</si>
  <si>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</si>
  <si>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</si>
  <si>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</si>
  <si>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</si>
  <si>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</si>
  <si>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</si>
  <si>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</si>
  <si>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</si>
  <si>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</si>
  <si>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</si>
  <si>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</si>
  <si>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</si>
  <si>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</si>
  <si>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</si>
  <si>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</si>
  <si>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</si>
  <si>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</si>
  <si>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</si>
  <si>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</si>
  <si>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</si>
  <si>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</si>
  <si>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</si>
  <si>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</si>
  <si>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</si>
  <si>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</si>
  <si>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</si>
  <si>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</si>
  <si>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</si>
  <si>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</si>
  <si>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</si>
  <si>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</si>
  <si>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</si>
  <si>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</si>
  <si>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</si>
  <si>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</si>
  <si>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</si>
  <si>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</si>
  <si>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</si>
  <si>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</si>
  <si>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</si>
  <si>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</si>
  <si>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</si>
  <si>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</si>
  <si>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</si>
  <si>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</si>
  <si>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</si>
  <si>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</si>
  <si>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</si>
  <si>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</si>
  <si>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</si>
  <si>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</si>
  <si>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</si>
  <si>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</si>
  <si>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</si>
  <si>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</si>
  <si>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</si>
  <si>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</si>
  <si>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</si>
  <si>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</si>
  <si>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</si>
  <si>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</si>
  <si>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</si>
  <si>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</si>
  <si>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</si>
  <si>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</si>
  <si>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</si>
  <si>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</si>
  <si>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</si>
  <si>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</si>
  <si>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</si>
  <si>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</si>
  <si>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</si>
  <si>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</si>
  <si>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</si>
  <si>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</si>
  <si>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</si>
  <si>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</si>
  <si>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</si>
  <si>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</si>
  <si>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</si>
  <si>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</si>
  <si>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</si>
  <si>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</si>
  <si>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</si>
  <si>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</si>
  <si>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</si>
  <si>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</si>
  <si>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</si>
  <si>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</si>
  <si>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</si>
  <si>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</si>
  <si>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</si>
  <si>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</si>
  <si>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</si>
  <si>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</si>
  <si>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</si>
  <si>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</si>
  <si>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</si>
  <si>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</si>
  <si>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</si>
  <si>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</si>
  <si>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</si>
  <si>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</si>
  <si>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</si>
  <si>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</si>
  <si>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</si>
  <si>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</si>
  <si>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</si>
  <si>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</si>
  <si>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</si>
  <si>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</si>
  <si>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</si>
  <si>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</si>
  <si>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</si>
  <si>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</si>
  <si>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</si>
  <si>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</si>
  <si>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</si>
  <si>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</si>
  <si>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</si>
  <si>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</si>
  <si>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</si>
  <si>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</si>
  <si>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</si>
  <si>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</si>
  <si>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</si>
  <si>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</si>
  <si>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</si>
  <si>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</si>
  <si>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</si>
  <si>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</si>
  <si>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</si>
  <si>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</si>
  <si>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</si>
  <si>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</si>
  <si>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</si>
  <si>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</si>
  <si>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</si>
  <si>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</si>
  <si>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</si>
  <si>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</si>
  <si>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</si>
  <si>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</si>
  <si>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</si>
  <si>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</si>
  <si>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</si>
  <si>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</si>
  <si>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</si>
  <si>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</si>
  <si>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</si>
  <si>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</si>
  <si>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</si>
  <si>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</si>
  <si>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</si>
  <si>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</si>
  <si>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</si>
  <si>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</si>
  <si>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</si>
  <si>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</si>
  <si>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</si>
  <si>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</si>
  <si>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</si>
  <si>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</si>
  <si>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</si>
  <si>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</si>
  <si>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</si>
  <si>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</si>
  <si>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</si>
  <si>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</si>
  <si>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</si>
  <si>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</si>
  <si>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</si>
  <si>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</si>
  <si>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</si>
  <si>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</si>
  <si>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</si>
  <si>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</si>
  <si>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</si>
  <si>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</si>
  <si>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</si>
  <si>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</si>
  <si>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</si>
  <si>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</si>
  <si>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</si>
  <si>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</si>
  <si>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</si>
  <si>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</si>
  <si>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</si>
  <si>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</si>
  <si>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</si>
  <si>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</si>
  <si>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</si>
  <si>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</si>
  <si>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</si>
  <si>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</si>
  <si>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</si>
  <si>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</si>
  <si>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</si>
  <si>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</si>
  <si>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</si>
  <si>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</si>
  <si>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</si>
  <si>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</si>
  <si>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</si>
  <si>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</si>
  <si>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</si>
  <si>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</si>
  <si>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</si>
  <si>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</si>
  <si>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</si>
  <si>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</si>
  <si>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</si>
  <si>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</si>
  <si>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</si>
  <si>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</si>
  <si>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</si>
  <si>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</si>
  <si>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</si>
  <si>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</si>
  <si>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</si>
  <si>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</si>
  <si>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</si>
  <si>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</si>
  <si>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</si>
  <si>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</si>
  <si>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</si>
  <si>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</si>
  <si>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</si>
  <si>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</si>
  <si>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</si>
  <si>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</si>
  <si>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</si>
  <si>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</si>
  <si>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</si>
  <si>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</si>
  <si>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</si>
  <si>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</si>
  <si>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</si>
  <si>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</si>
  <si>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</si>
  <si>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</si>
  <si>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</si>
  <si>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</si>
  <si>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</si>
  <si>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</si>
  <si>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</si>
  <si>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</si>
  <si>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</si>
  <si>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</si>
  <si>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</si>
  <si>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</si>
  <si>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</si>
  <si>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</si>
  <si>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</si>
  <si>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</si>
  <si>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</si>
  <si>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</si>
  <si>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</si>
  <si>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</si>
  <si>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</si>
  <si>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</si>
  <si>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</si>
  <si>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</si>
  <si>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</si>
  <si>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</si>
  <si>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</si>
  <si>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</si>
  <si>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</si>
  <si>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</si>
  <si>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</si>
  <si>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</si>
  <si>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</si>
  <si>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</si>
  <si>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</si>
  <si>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</si>
  <si>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</si>
  <si>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</si>
  <si>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</si>
  <si>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</si>
  <si>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</si>
  <si>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</si>
  <si>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</si>
  <si>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</si>
  <si>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</si>
  <si>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</si>
  <si>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</si>
  <si>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</si>
  <si>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</si>
  <si>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</si>
  <si>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</si>
  <si>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</si>
  <si>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</si>
  <si>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</si>
  <si>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</si>
  <si>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</si>
  <si>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</si>
  <si>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</si>
  <si>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</si>
  <si>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</si>
  <si>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</si>
  <si>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</si>
  <si>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</si>
  <si>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</si>
  <si>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</si>
  <si>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</si>
  <si>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</si>
  <si>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</si>
  <si>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</si>
  <si>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</si>
  <si>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</si>
  <si>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</si>
  <si>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</si>
  <si>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</si>
  <si>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</si>
  <si>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</si>
  <si>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</si>
  <si>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</si>
  <si>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</si>
  <si>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</si>
  <si>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</si>
  <si>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</si>
  <si>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</si>
  <si>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</si>
  <si>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</si>
  <si>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</si>
  <si>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</si>
  <si>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</si>
  <si>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</si>
  <si>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</si>
  <si>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</si>
  <si>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</si>
  <si>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</si>
  <si>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</si>
  <si>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</si>
  <si>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</si>
  <si>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</si>
  <si>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</si>
  <si>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</si>
  <si>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</si>
  <si>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</si>
  <si>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</si>
  <si>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</si>
  <si>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</si>
  <si>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</si>
  <si>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</si>
  <si>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</si>
  <si>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</si>
  <si>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</si>
  <si>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</si>
  <si>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</si>
  <si>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</si>
  <si>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</si>
  <si>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</si>
  <si>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</si>
  <si>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</si>
  <si>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</si>
  <si>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</si>
  <si>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</si>
  <si>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</si>
  <si>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</si>
  <si>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</si>
  <si>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</si>
  <si>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</si>
  <si>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</si>
  <si>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</si>
  <si>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</si>
  <si>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</si>
  <si>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</si>
  <si>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</si>
  <si>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</si>
  <si>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</si>
  <si>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</si>
  <si>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</si>
  <si>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</si>
  <si>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</si>
  <si>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</si>
  <si>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</si>
  <si>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</si>
  <si>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</si>
  <si>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</si>
  <si>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</si>
  <si>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</si>
  <si>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</si>
  <si>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</si>
  <si>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</si>
  <si>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</si>
  <si>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</si>
  <si>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</si>
  <si>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</si>
  <si>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</si>
  <si>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</si>
  <si>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</si>
  <si>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</si>
  <si>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</si>
  <si>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</si>
  <si>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</si>
  <si>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</si>
  <si>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</si>
  <si>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</si>
  <si>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</si>
  <si>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</si>
  <si>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</si>
  <si>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</si>
  <si>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</si>
  <si>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</si>
  <si>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</si>
  <si>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</si>
  <si>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</si>
  <si>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</si>
  <si>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</si>
  <si>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</si>
  <si>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</si>
  <si>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</si>
  <si>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</si>
  <si>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</si>
  <si>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</si>
  <si>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</si>
  <si>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</si>
  <si>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</si>
  <si>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</si>
  <si>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</si>
  <si>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</si>
  <si>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</si>
  <si>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</si>
  <si>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</si>
  <si>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</si>
  <si>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</si>
  <si>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</si>
  <si>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</si>
  <si>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</si>
  <si>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</si>
  <si>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</si>
  <si>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</si>
  <si>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</si>
  <si>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</si>
  <si>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</si>
  <si>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</si>
  <si>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</si>
  <si>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</si>
  <si>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</si>
  <si>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</si>
  <si>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</si>
  <si>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</si>
  <si>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</si>
  <si>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</si>
  <si>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</si>
  <si>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</si>
  <si>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</si>
  <si>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</si>
  <si>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</si>
  <si>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</si>
  <si>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</si>
  <si>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</si>
  <si>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</si>
  <si>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</si>
  <si>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</si>
  <si>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</si>
  <si>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</si>
  <si>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</si>
  <si>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</si>
  <si>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</si>
  <si>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</si>
  <si>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</si>
  <si>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</si>
  <si>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</si>
  <si>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</si>
  <si>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</si>
  <si>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</si>
  <si>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</si>
  <si>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</si>
  <si>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</si>
  <si>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</si>
  <si>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</si>
  <si>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</si>
  <si>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</si>
  <si>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</si>
  <si>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</si>
  <si>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</si>
  <si>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</si>
  <si>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</si>
  <si>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</si>
  <si>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</si>
  <si>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</si>
  <si>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</si>
  <si>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</si>
  <si>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</si>
  <si>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</si>
  <si>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</si>
  <si>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</si>
  <si>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</si>
  <si>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</si>
  <si>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</si>
  <si>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</si>
  <si>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</si>
  <si>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</si>
  <si>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</si>
  <si>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</si>
  <si>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</si>
  <si>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</si>
  <si>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</si>
  <si>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</si>
  <si>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</si>
  <si>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</si>
  <si>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</si>
  <si>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</si>
  <si>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</si>
  <si>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</si>
  <si>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</si>
  <si>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</si>
  <si>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</si>
  <si>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</si>
  <si>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</si>
  <si>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</si>
  <si>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</si>
  <si>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</si>
  <si>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</si>
  <si>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</si>
  <si>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</si>
  <si>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</si>
  <si>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</si>
  <si>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</si>
  <si>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</si>
  <si>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</si>
  <si>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</si>
  <si>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</si>
  <si>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</si>
  <si>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</si>
  <si>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</si>
  <si>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</si>
  <si>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</si>
  <si>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</si>
  <si>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</si>
  <si>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</si>
  <si>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</si>
  <si>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</si>
  <si>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</si>
  <si>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</si>
  <si>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</si>
  <si>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</si>
  <si>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</si>
  <si>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</si>
  <si>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</si>
  <si>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</si>
  <si>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</si>
  <si>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</si>
  <si>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</si>
  <si>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</si>
  <si>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</si>
  <si>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</si>
  <si>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</si>
  <si>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</si>
  <si>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</si>
  <si>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</si>
  <si>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</si>
  <si>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</si>
  <si>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</si>
  <si>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</si>
  <si>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</si>
  <si>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</si>
  <si>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</si>
  <si>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</si>
  <si>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</si>
  <si>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</si>
  <si>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</si>
  <si>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</si>
  <si>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</si>
  <si>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</si>
  <si>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</si>
  <si>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</si>
  <si>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</si>
  <si>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</si>
  <si>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</si>
  <si>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</si>
  <si>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</si>
  <si>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</si>
  <si>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</si>
  <si>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</si>
  <si>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</si>
  <si>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</si>
  <si>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</si>
  <si>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</si>
  <si>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</si>
  <si>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</si>
  <si>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</si>
  <si>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</si>
  <si>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</si>
  <si>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</si>
  <si>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</si>
  <si>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</si>
  <si>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</si>
  <si>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</si>
  <si>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</si>
  <si>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</si>
  <si>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</si>
  <si>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</si>
  <si>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</si>
  <si>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</si>
  <si>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</si>
  <si>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</si>
  <si>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</si>
  <si>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</si>
  <si>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</si>
  <si>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</si>
  <si>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</si>
  <si>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</si>
  <si>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</si>
  <si>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</si>
  <si>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</si>
  <si>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</si>
  <si>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</si>
  <si>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</si>
  <si>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</si>
  <si>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</si>
  <si>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</si>
  <si>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</si>
  <si>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</si>
  <si>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</si>
  <si>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</si>
  <si>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</si>
  <si>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</si>
  <si>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</si>
  <si>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</si>
  <si>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</si>
  <si>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</si>
  <si>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</si>
  <si>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</si>
  <si>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</si>
  <si>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</si>
  <si>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</si>
  <si>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</si>
  <si>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</si>
  <si>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</si>
  <si>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</si>
  <si>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</si>
  <si>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</si>
  <si>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</si>
  <si>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</si>
  <si>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</si>
  <si>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</si>
  <si>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</si>
  <si>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</si>
  <si>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</si>
  <si>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</si>
  <si>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</si>
  <si>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</si>
  <si>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</si>
  <si>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</si>
  <si>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</si>
  <si>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</si>
  <si>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</si>
  <si>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</si>
  <si>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</si>
  <si>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</si>
  <si>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</si>
  <si>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</si>
  <si>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</si>
  <si>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</si>
  <si>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</si>
  <si>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</si>
  <si>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</si>
  <si>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</si>
  <si>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</si>
  <si>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</si>
  <si>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</si>
  <si>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</si>
  <si>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</si>
  <si>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</si>
  <si>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</si>
  <si>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</si>
  <si>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</si>
  <si>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</si>
  <si>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</si>
  <si>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</si>
  <si>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</si>
  <si>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</si>
  <si>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</si>
  <si>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</si>
  <si>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</si>
  <si>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</si>
  <si>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</si>
  <si>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</si>
  <si>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</si>
  <si>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</si>
  <si>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</si>
  <si>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</si>
  <si>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</si>
  <si>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</si>
  <si>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</si>
  <si>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</si>
  <si>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</si>
  <si>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</si>
  <si>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</si>
  <si>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</si>
  <si>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</si>
  <si>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</si>
  <si>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</si>
  <si>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</si>
  <si>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</si>
  <si>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</si>
  <si>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</si>
  <si>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</si>
  <si>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</si>
  <si>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</si>
  <si>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</si>
  <si>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</si>
  <si>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</si>
  <si>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</si>
  <si>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</si>
  <si>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</si>
  <si>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</si>
  <si>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</si>
  <si>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</si>
  <si>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</si>
  <si>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</si>
  <si>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</si>
  <si>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</si>
  <si>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</si>
  <si>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</si>
  <si>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</si>
  <si>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</si>
  <si>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</si>
  <si>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</si>
  <si>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</si>
  <si>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</si>
  <si>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</si>
  <si>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</si>
  <si>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</si>
  <si>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</si>
  <si>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</si>
  <si>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</si>
  <si>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</si>
  <si>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</si>
  <si>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</si>
  <si>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</si>
  <si>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</si>
  <si>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</si>
  <si>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</si>
  <si>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</si>
  <si>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</si>
  <si>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</si>
  <si>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</si>
  <si>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</si>
  <si>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</si>
  <si>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</si>
  <si>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</si>
  <si>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</si>
  <si>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</si>
  <si>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</si>
  <si>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</si>
  <si>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</si>
  <si>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</si>
  <si>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</si>
  <si>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</si>
  <si>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</si>
  <si>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</si>
  <si>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</si>
  <si>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</si>
  <si>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</si>
  <si>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</si>
  <si>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</si>
  <si>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</si>
  <si>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</si>
  <si>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</si>
  <si>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</si>
  <si>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</si>
  <si>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</si>
  <si>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</si>
  <si>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</si>
  <si>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</si>
  <si>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</si>
  <si>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</si>
  <si>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</si>
  <si>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</si>
  <si>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</si>
  <si>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</si>
  <si>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</si>
  <si>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</si>
  <si>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</si>
  <si>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</si>
  <si>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</si>
  <si>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</si>
  <si>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</si>
  <si>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</si>
  <si>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</si>
  <si>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</si>
  <si>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</si>
  <si>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</si>
  <si>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</si>
  <si>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</si>
  <si>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</si>
  <si>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</si>
  <si>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</si>
  <si>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</si>
  <si>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</si>
  <si>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</si>
  <si>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</si>
  <si>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</si>
  <si>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</si>
  <si>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</si>
  <si>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</si>
  <si>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</si>
  <si>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</si>
  <si>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</si>
  <si>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</si>
  <si>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</si>
  <si>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</si>
  <si>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</si>
  <si>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</si>
  <si>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</si>
  <si>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</si>
  <si>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</si>
  <si>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</si>
  <si>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</si>
  <si>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</si>
  <si>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</si>
  <si>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</si>
  <si>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</si>
  <si>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</si>
  <si>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</si>
  <si>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</si>
  <si>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</si>
  <si>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</si>
  <si>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</si>
  <si>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</si>
  <si>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</si>
  <si>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</si>
  <si>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</si>
  <si>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</si>
  <si>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</si>
  <si>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</si>
  <si>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</si>
  <si>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</si>
  <si>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</si>
  <si>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</si>
  <si>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</si>
  <si>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</si>
  <si>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</si>
  <si>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</si>
  <si>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</si>
  <si>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</si>
  <si>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</si>
  <si>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</si>
  <si>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</si>
  <si>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</si>
  <si>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</si>
  <si>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</si>
  <si>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</si>
  <si>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</si>
  <si>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</si>
  <si>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</si>
  <si>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</si>
  <si>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</si>
  <si>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</si>
  <si>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</si>
  <si>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</si>
  <si>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</si>
  <si>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</si>
  <si>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</si>
  <si>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</si>
  <si>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</si>
  <si>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</si>
  <si>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</si>
  <si>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</si>
  <si>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</si>
  <si>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</si>
  <si>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</si>
  <si>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</si>
  <si>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</si>
  <si>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</si>
  <si>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</si>
  <si>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</si>
  <si>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</si>
  <si>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</si>
  <si>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</si>
  <si>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</si>
  <si>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</si>
  <si>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</si>
  <si>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</si>
  <si>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</si>
  <si>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</si>
  <si>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</si>
  <si>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</si>
  <si>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</si>
  <si>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</si>
  <si>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</si>
  <si>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</si>
  <si>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</si>
  <si>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</si>
  <si>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</si>
  <si>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</si>
  <si>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</si>
  <si>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</si>
  <si>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</si>
  <si>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</si>
  <si>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</si>
  <si>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</si>
  <si>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</si>
  <si>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</si>
  <si>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</si>
  <si>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</si>
  <si>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</si>
  <si>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</si>
  <si>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</si>
  <si>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</si>
  <si>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</si>
  <si>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</si>
  <si>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</si>
  <si>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</si>
  <si>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</si>
  <si>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</si>
  <si>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</si>
  <si>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</si>
  <si>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</si>
  <si>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</si>
  <si>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</si>
  <si>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</si>
  <si>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</si>
  <si>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</si>
  <si>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</si>
  <si>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</si>
  <si>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</si>
  <si>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</si>
  <si>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</si>
  <si>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</si>
  <si>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</si>
  <si>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</si>
  <si>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</si>
  <si>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</si>
  <si>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</si>
  <si>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</si>
  <si>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</si>
  <si>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</si>
  <si>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</si>
  <si>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</si>
  <si>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</si>
  <si>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</si>
  <si>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</si>
  <si>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</si>
  <si>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</si>
  <si>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</si>
  <si>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</si>
  <si>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</si>
  <si>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</si>
  <si>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</si>
  <si>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</si>
  <si>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</si>
  <si>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</si>
  <si>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</si>
  <si>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</si>
  <si>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</si>
  <si>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</si>
  <si>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</si>
  <si>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</si>
  <si>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</si>
  <si>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</si>
  <si>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</si>
  <si>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</si>
  <si>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</si>
  <si>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</si>
  <si>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</si>
  <si>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</si>
  <si>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</si>
  <si>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</si>
  <si>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</si>
  <si>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</si>
  <si>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</si>
  <si>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</si>
  <si>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</si>
  <si>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</si>
  <si>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</si>
  <si>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</si>
  <si>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</si>
  <si>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</si>
  <si>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</si>
  <si>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</si>
  <si>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</si>
  <si>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</si>
  <si>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</si>
  <si>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</si>
  <si>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</si>
  <si>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</si>
  <si>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</si>
  <si>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</si>
  <si>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</si>
  <si>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</si>
  <si>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</si>
  <si>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</si>
  <si>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</si>
  <si>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</si>
  <si>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</si>
  <si>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</si>
  <si>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</si>
  <si>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</si>
  <si>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</si>
  <si>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</si>
  <si>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</si>
  <si>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</si>
  <si>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</si>
  <si>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</si>
  <si>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</si>
  <si>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</si>
  <si>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</si>
  <si>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</si>
  <si>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</si>
  <si>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</si>
  <si>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</si>
  <si>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</si>
  <si>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</si>
  <si>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</si>
  <si>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</si>
  <si>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</si>
  <si>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</si>
  <si>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</si>
  <si>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</si>
  <si>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</si>
  <si>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</si>
  <si>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</si>
  <si>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</si>
  <si>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</si>
  <si>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</si>
  <si>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</si>
  <si>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</si>
  <si>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</si>
  <si>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</si>
  <si>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</si>
  <si>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</si>
  <si>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</si>
  <si>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</si>
  <si>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</si>
  <si>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</si>
  <si>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</si>
  <si>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</si>
  <si>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</si>
  <si>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</si>
  <si>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</si>
  <si>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</si>
  <si>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</si>
  <si>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</si>
  <si>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</si>
  <si>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</si>
  <si>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</si>
  <si>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</si>
  <si>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</si>
  <si>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</si>
  <si>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</si>
  <si>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</si>
  <si>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</si>
  <si>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</si>
  <si>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</si>
  <si>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</si>
  <si>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</si>
  <si>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</si>
  <si>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</si>
  <si>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</si>
  <si>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</si>
  <si>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</si>
  <si>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</si>
  <si>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</si>
  <si>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</si>
  <si>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</si>
  <si>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</si>
  <si>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</si>
  <si>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</si>
  <si>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</si>
  <si>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</si>
  <si>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</si>
  <si>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</si>
  <si>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</si>
  <si>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</si>
  <si>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</si>
  <si>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</si>
  <si>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</si>
  <si>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</si>
  <si>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</si>
  <si>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</si>
  <si>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</si>
  <si>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</si>
  <si>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</si>
  <si>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</si>
  <si>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</si>
  <si>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</si>
  <si>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</si>
  <si>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</si>
  <si>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</si>
  <si>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</si>
  <si>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</si>
  <si>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</si>
  <si>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</si>
  <si>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</si>
  <si>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</si>
  <si>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</si>
  <si>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</si>
  <si>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</si>
  <si>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</si>
  <si>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</si>
  <si>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</si>
  <si>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</si>
  <si>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</si>
  <si>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</si>
  <si>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</si>
  <si>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</si>
  <si>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</si>
  <si>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</si>
  <si>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</si>
  <si>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</si>
  <si>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</si>
  <si>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</si>
  <si>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</si>
  <si>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</si>
  <si>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</si>
  <si>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</si>
  <si>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</si>
  <si>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</si>
  <si>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</si>
  <si>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</si>
  <si>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</si>
  <si>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</si>
  <si>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</si>
  <si>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</si>
  <si>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</si>
  <si>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</si>
  <si>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</si>
  <si>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</si>
  <si>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</si>
  <si>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</si>
  <si>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</si>
  <si>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</si>
  <si>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</si>
  <si>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</si>
  <si>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</si>
  <si>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</si>
  <si>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</si>
  <si>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</si>
  <si>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</si>
  <si>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</si>
  <si>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</si>
  <si>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</si>
  <si>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</si>
  <si>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</si>
  <si>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</si>
  <si>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</si>
  <si>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</si>
  <si>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</si>
  <si>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</si>
  <si>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</si>
  <si>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</si>
  <si>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</si>
  <si>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</si>
  <si>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</si>
  <si>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</si>
  <si>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</si>
  <si>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</si>
  <si>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</si>
  <si>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</si>
  <si>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</si>
  <si>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</si>
  <si>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</si>
  <si>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</si>
  <si>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</si>
  <si>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</si>
  <si>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</si>
  <si>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</si>
  <si>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</si>
  <si>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</si>
  <si>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</si>
  <si>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</si>
  <si>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</si>
  <si>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</si>
  <si>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</si>
  <si>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</si>
  <si>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</si>
  <si>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</si>
  <si>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</si>
  <si>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</si>
  <si>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</si>
  <si>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</si>
  <si>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</si>
  <si>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</si>
  <si>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</si>
  <si>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</si>
  <si>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</si>
  <si>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</si>
  <si>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</si>
  <si>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</si>
  <si>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</si>
  <si>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</si>
  <si>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</si>
  <si>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</si>
  <si>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</si>
  <si>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</si>
  <si>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</si>
  <si>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</si>
  <si>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</si>
  <si>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</si>
  <si>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</si>
  <si>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</si>
  <si>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</si>
  <si>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</si>
  <si>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</si>
  <si>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</si>
  <si>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</si>
  <si>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</si>
  <si>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</si>
  <si>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</si>
  <si>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</si>
  <si>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</si>
  <si>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</si>
  <si>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</si>
  <si>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</si>
  <si>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</si>
  <si>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</si>
  <si>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</si>
  <si>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</si>
  <si>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</si>
  <si>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</si>
  <si>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</si>
  <si>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</si>
  <si>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</si>
  <si>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</si>
  <si>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</si>
  <si>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</si>
  <si>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</si>
  <si>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</si>
  <si>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</si>
  <si>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</si>
  <si>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</si>
  <si>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</si>
  <si>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</si>
  <si>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</si>
  <si>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</si>
  <si>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</si>
  <si>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</si>
  <si>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</si>
  <si>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</si>
  <si>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</si>
  <si>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</si>
  <si>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</si>
  <si>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</si>
  <si>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</si>
  <si>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</si>
  <si>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</si>
  <si>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</si>
  <si>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</si>
  <si>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</si>
  <si>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</si>
  <si>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</si>
  <si>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</si>
  <si>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</si>
  <si>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</si>
  <si>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</si>
  <si>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</si>
  <si>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</si>
  <si>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</si>
  <si>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</si>
  <si>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</si>
  <si>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</si>
  <si>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</si>
  <si>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</si>
  <si>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</si>
  <si>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</si>
  <si>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</si>
  <si>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</si>
  <si>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</si>
  <si>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</si>
  <si>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</si>
  <si>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</si>
  <si>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</si>
  <si>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</si>
  <si>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</si>
  <si>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</si>
  <si>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</si>
  <si>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</si>
  <si>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</si>
  <si>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</si>
  <si>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</si>
  <si>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</si>
  <si>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</si>
  <si>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</si>
  <si>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</si>
  <si>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</si>
  <si>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</si>
  <si>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</si>
  <si>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</si>
  <si>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</si>
  <si>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</si>
  <si>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</si>
  <si>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</si>
  <si>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</si>
  <si>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</si>
  <si>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</si>
  <si>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</si>
  <si>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</si>
  <si>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</si>
  <si>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</si>
  <si>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</si>
  <si>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</si>
  <si>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</si>
  <si>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</si>
  <si>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</si>
  <si>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</si>
  <si>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</si>
  <si>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</si>
  <si>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</si>
  <si>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</si>
  <si>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</si>
  <si>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</si>
  <si>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</si>
  <si>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</si>
  <si>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</si>
  <si>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</si>
  <si>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</si>
  <si>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</si>
  <si>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</si>
  <si>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</si>
  <si>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</si>
  <si>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</si>
  <si>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</si>
  <si>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</si>
  <si>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</si>
  <si>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</si>
  <si>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</si>
  <si>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</si>
  <si>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</si>
  <si>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</si>
  <si>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</si>
  <si>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</si>
  <si>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</si>
  <si>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</si>
  <si>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</si>
  <si>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</si>
  <si>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</si>
  <si>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</si>
  <si>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</si>
  <si>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</si>
  <si>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</si>
  <si>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</si>
  <si>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</si>
  <si>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</si>
  <si>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</si>
  <si>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</si>
  <si>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</si>
  <si>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</si>
  <si>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</si>
  <si>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</si>
  <si>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</si>
  <si>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</si>
  <si>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</si>
  <si>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</si>
  <si>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</si>
  <si>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</si>
  <si>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</si>
  <si>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</si>
  <si>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</si>
  <si>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</si>
  <si>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</si>
  <si>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</si>
  <si>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</si>
  <si>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</si>
  <si>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</si>
  <si>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</si>
  <si>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</si>
  <si>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</si>
  <si>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</si>
  <si>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</si>
  <si>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</si>
  <si>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</si>
  <si>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</si>
  <si>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</si>
  <si>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</si>
  <si>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</si>
  <si>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</si>
  <si>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</si>
  <si>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</si>
  <si>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</si>
  <si>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</si>
  <si>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</si>
  <si>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</si>
  <si>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</si>
  <si>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</si>
  <si>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</si>
  <si>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</si>
  <si>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</si>
  <si>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</si>
  <si>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</si>
  <si>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</si>
  <si>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</si>
  <si>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</si>
  <si>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</si>
  <si>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</si>
  <si>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</si>
  <si>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</si>
  <si>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</si>
  <si>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</si>
  <si>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</si>
  <si>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</si>
  <si>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</si>
  <si>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</si>
  <si>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</si>
  <si>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</si>
  <si>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</si>
  <si>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</si>
  <si>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</si>
  <si>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</si>
  <si>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</si>
  <si>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</si>
  <si>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</si>
  <si>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</si>
  <si>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</si>
  <si>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</si>
  <si>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</si>
  <si>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</si>
  <si>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</si>
  <si>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</si>
  <si>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</si>
  <si>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</si>
  <si>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</si>
  <si>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</si>
  <si>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</si>
  <si>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</si>
  <si>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</si>
  <si>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</si>
  <si>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</si>
  <si>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</si>
  <si>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</si>
  <si>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</si>
  <si>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</si>
  <si>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</si>
  <si>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</si>
  <si>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</si>
  <si>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</si>
  <si>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</si>
  <si>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</si>
  <si>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</si>
  <si>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</si>
  <si>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</si>
  <si>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</si>
  <si>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</si>
  <si>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</si>
  <si>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</si>
  <si>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</si>
  <si>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</si>
  <si>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</si>
  <si>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</si>
  <si>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</si>
  <si>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</si>
  <si>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</si>
  <si>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</si>
  <si>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</si>
  <si>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</si>
  <si>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</si>
  <si>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</si>
  <si>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</si>
  <si>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</si>
  <si>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</si>
  <si>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</si>
  <si>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</si>
  <si>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</si>
  <si>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</si>
  <si>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</si>
  <si>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</si>
  <si>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</si>
  <si>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</si>
  <si>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</si>
  <si>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</si>
  <si>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</si>
  <si>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</si>
  <si>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</si>
  <si>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</si>
  <si>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</si>
  <si>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</si>
  <si>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</si>
  <si>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</si>
  <si>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</si>
  <si>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</si>
  <si>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</si>
  <si>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</si>
  <si>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</si>
  <si>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</si>
  <si>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</si>
  <si>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</si>
  <si>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</si>
  <si>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</si>
  <si>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</si>
  <si>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</si>
  <si>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</si>
  <si>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</si>
  <si>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</si>
  <si>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</si>
  <si>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</si>
  <si>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</si>
  <si>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</si>
  <si>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</si>
  <si>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</si>
  <si>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</si>
  <si>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</si>
  <si>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</si>
  <si>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</si>
  <si>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</si>
  <si>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</si>
  <si>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</si>
  <si>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</si>
  <si>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</si>
  <si>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</si>
  <si>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</si>
  <si>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</si>
  <si>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</si>
  <si>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</si>
  <si>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</si>
  <si>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</si>
  <si>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</si>
  <si>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</si>
  <si>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</si>
  <si>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</si>
  <si>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</si>
  <si>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</si>
  <si>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</si>
  <si>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</si>
  <si>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</si>
  <si>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</si>
  <si>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</si>
  <si>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</si>
  <si>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</si>
  <si>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</si>
  <si>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</si>
  <si>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</si>
  <si>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</si>
  <si>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</si>
  <si>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</si>
  <si>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</si>
  <si>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</si>
  <si>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</si>
  <si>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</si>
  <si>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</si>
  <si>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</si>
  <si>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</si>
  <si>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</si>
  <si>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</si>
  <si>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</si>
  <si>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</si>
  <si>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</si>
  <si>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</si>
  <si>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</si>
  <si>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</si>
  <si>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</si>
  <si>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</si>
  <si>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</si>
  <si>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</si>
  <si>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</si>
  <si>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</si>
  <si>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</si>
  <si>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</si>
  <si>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</si>
  <si>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</si>
  <si>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</si>
  <si>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</si>
  <si>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</si>
  <si>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</si>
  <si>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</si>
  <si>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</si>
  <si>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</si>
  <si>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</si>
  <si>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</si>
  <si>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</si>
  <si>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</si>
  <si>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</si>
  <si>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</si>
  <si>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</si>
  <si>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</si>
  <si>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</si>
  <si>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</si>
  <si>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</si>
  <si>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</si>
  <si>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</si>
  <si>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</si>
  <si>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</si>
  <si>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</si>
  <si>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</si>
  <si>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</si>
  <si>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</si>
  <si>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</si>
  <si>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</si>
  <si>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</si>
  <si>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</si>
  <si>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</si>
  <si>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</si>
  <si>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</si>
  <si>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</si>
  <si>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</si>
  <si>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</si>
  <si>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</si>
  <si>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</si>
  <si>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</si>
  <si>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</si>
  <si>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</si>
  <si>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</si>
  <si>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</si>
  <si>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</si>
  <si>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</si>
  <si>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</si>
  <si>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</si>
  <si>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</si>
  <si>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</si>
  <si>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</si>
  <si>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</si>
  <si>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</si>
  <si>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</si>
  <si>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</si>
  <si>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</si>
  <si>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</si>
  <si>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</si>
  <si>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</si>
  <si>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</si>
  <si>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</si>
  <si>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</si>
  <si>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</si>
  <si>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</si>
  <si>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</si>
  <si>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</si>
  <si>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</si>
  <si>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</si>
  <si>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</si>
  <si>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</si>
  <si>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</si>
  <si>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</si>
  <si>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</si>
  <si>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</si>
  <si>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</si>
  <si>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</si>
  <si>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</si>
  <si>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</si>
  <si>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</si>
  <si>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</si>
  <si>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</si>
  <si>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</si>
  <si>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</si>
  <si>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</si>
  <si>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</si>
  <si>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</si>
  <si>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</si>
  <si>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</si>
  <si>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</si>
  <si>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</si>
  <si>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</si>
  <si>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</si>
  <si>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</si>
  <si>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</si>
  <si>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</si>
  <si>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</si>
  <si>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</si>
  <si>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</si>
  <si>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</si>
  <si>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</si>
  <si>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</si>
  <si>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</si>
  <si>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</si>
  <si>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</si>
  <si>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</si>
  <si>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</si>
  <si>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</si>
  <si>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</si>
  <si>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</si>
  <si>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</si>
  <si>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</si>
  <si>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</si>
  <si>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</si>
  <si>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</si>
  <si>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</si>
  <si>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</si>
  <si>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</si>
  <si>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</si>
  <si>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</si>
  <si>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</si>
  <si>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</si>
  <si>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</si>
  <si>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</si>
  <si>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</si>
  <si>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</si>
  <si>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</si>
  <si>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</si>
  <si>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</si>
  <si>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</si>
  <si>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</si>
  <si>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</si>
  <si>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</si>
  <si>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</si>
  <si>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</si>
  <si>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</si>
  <si>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</si>
  <si>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</si>
  <si>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</si>
  <si>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</si>
  <si>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</si>
  <si>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</si>
  <si>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</si>
  <si>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</si>
  <si>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</si>
  <si>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</si>
  <si>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</si>
  <si>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</si>
  <si>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</si>
  <si>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</si>
  <si>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</si>
  <si>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</si>
  <si>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</si>
  <si>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</si>
  <si>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</si>
  <si>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</si>
  <si>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</si>
  <si>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</si>
  <si>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</si>
  <si>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</si>
  <si>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</si>
  <si>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</si>
  <si>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</si>
  <si>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</si>
  <si>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</si>
  <si>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</si>
  <si>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</si>
  <si>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</si>
  <si>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</si>
  <si>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</si>
  <si>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</si>
  <si>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</si>
  <si>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</si>
  <si>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</si>
  <si>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</si>
  <si>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</si>
  <si>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</si>
  <si>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</si>
  <si>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</si>
  <si>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</si>
  <si>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</si>
  <si>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</si>
  <si>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</si>
  <si>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</si>
  <si>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</si>
  <si>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</si>
  <si>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</si>
  <si>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</si>
  <si>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</si>
  <si>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</si>
  <si>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</si>
  <si>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</si>
  <si>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</si>
  <si>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</si>
  <si>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</si>
  <si>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</si>
  <si>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</si>
  <si>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</si>
  <si>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</si>
  <si>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</si>
  <si>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</si>
  <si>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</si>
  <si>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</si>
  <si>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</si>
  <si>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</si>
  <si>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</si>
  <si>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</si>
  <si>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</si>
  <si>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</si>
  <si>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</si>
  <si>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</si>
  <si>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</si>
  <si>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</si>
  <si>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</si>
  <si>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</si>
  <si>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</si>
  <si>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</si>
  <si>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</si>
  <si>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</si>
  <si>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</si>
  <si>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</si>
  <si>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</si>
  <si>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</si>
  <si>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</si>
  <si>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</si>
  <si>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</si>
  <si>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</si>
  <si>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</si>
  <si>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</si>
  <si>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</si>
  <si>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</si>
  <si>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</si>
  <si>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</si>
  <si>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</si>
  <si>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</si>
  <si>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</si>
  <si>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</si>
  <si>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</si>
  <si>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</si>
  <si>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</si>
  <si>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</si>
  <si>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</si>
  <si>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</si>
  <si>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</si>
  <si>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</si>
  <si>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</si>
  <si>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</si>
  <si>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</si>
  <si>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</si>
  <si>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</si>
  <si>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</si>
  <si>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</si>
  <si>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</si>
  <si>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</si>
  <si>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</si>
  <si>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</si>
  <si>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</si>
  <si>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</si>
  <si>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</si>
  <si>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</si>
  <si>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</si>
  <si>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</si>
  <si>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</si>
  <si>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</si>
  <si>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</si>
  <si>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</si>
  <si>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</si>
  <si>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</si>
  <si>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</si>
  <si>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</si>
  <si>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</si>
  <si>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</si>
  <si>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</si>
  <si>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</si>
  <si>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</si>
  <si>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</si>
  <si>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</si>
  <si>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</si>
  <si>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</si>
  <si>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</si>
  <si>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</si>
  <si>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</si>
  <si>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</si>
  <si>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</si>
  <si>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</si>
  <si>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</si>
  <si>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</si>
  <si>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</si>
  <si>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</si>
  <si>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</si>
  <si>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</si>
  <si>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</si>
  <si>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</si>
  <si>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</si>
  <si>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</si>
  <si>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</si>
  <si>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</si>
  <si>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</si>
  <si>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</si>
  <si>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</si>
  <si>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</si>
  <si>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</si>
  <si>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</si>
  <si>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</si>
  <si>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</si>
  <si>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</si>
  <si>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</si>
  <si>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</si>
  <si>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</si>
  <si>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</si>
  <si>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</si>
  <si>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</si>
  <si>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</si>
  <si>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</si>
  <si>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</si>
  <si>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</si>
  <si>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</si>
  <si>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</si>
  <si>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</si>
  <si>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</si>
  <si>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</si>
  <si>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</si>
  <si>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</si>
  <si>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</si>
  <si>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</si>
  <si>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</si>
  <si>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</si>
  <si>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</si>
  <si>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</si>
  <si>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</si>
  <si>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</si>
  <si>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</si>
  <si>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</si>
  <si>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</si>
  <si>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</si>
  <si>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</si>
  <si>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</si>
  <si>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</si>
  <si>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</si>
  <si>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</si>
  <si>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</si>
  <si>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</si>
  <si>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</si>
  <si>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</si>
  <si>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</si>
  <si>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</si>
  <si>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</si>
  <si>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</si>
  <si>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</si>
  <si>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</si>
  <si>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</si>
  <si>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</si>
  <si>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</si>
  <si>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</si>
  <si>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</si>
  <si>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</si>
  <si>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</si>
  <si>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</si>
  <si>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</si>
  <si>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</si>
  <si>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</si>
  <si>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</si>
  <si>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</si>
  <si>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</si>
  <si>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</si>
  <si>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</si>
  <si>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</si>
  <si>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</si>
  <si>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</si>
  <si>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</si>
  <si>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</si>
  <si>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</si>
  <si>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</si>
  <si>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</si>
  <si>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</si>
  <si>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</si>
  <si>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</si>
  <si>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</si>
  <si>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</si>
  <si>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</si>
  <si>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</si>
  <si>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</si>
  <si>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</si>
  <si>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</si>
  <si>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</si>
  <si>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</si>
  <si>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</si>
  <si>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</si>
  <si>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</si>
  <si>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</si>
  <si>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</si>
  <si>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</si>
  <si>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</si>
  <si>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</si>
  <si>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</si>
  <si>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</si>
  <si>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</si>
  <si>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</si>
  <si>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</si>
  <si>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</si>
  <si>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</si>
  <si>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</si>
  <si>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</si>
  <si>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</si>
  <si>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</si>
  <si>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</si>
  <si>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</si>
  <si>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</si>
  <si>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</si>
  <si>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</si>
  <si>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</si>
  <si>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</si>
  <si>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</si>
  <si>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</si>
  <si>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</si>
  <si>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</si>
  <si>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</si>
  <si>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</si>
  <si>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</si>
  <si>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</si>
  <si>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</si>
  <si>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</si>
  <si>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</si>
  <si>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</si>
  <si>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</si>
  <si>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</si>
  <si>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</si>
  <si>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</si>
  <si>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</si>
  <si>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</si>
  <si>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</si>
  <si>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</si>
  <si>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</si>
  <si>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</si>
  <si>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</si>
  <si>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</si>
  <si>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</si>
  <si>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</si>
  <si>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</si>
  <si>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</si>
  <si>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</si>
  <si>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</si>
  <si>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</si>
  <si>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</si>
  <si>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</si>
  <si>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</si>
  <si>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</si>
  <si>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</si>
  <si>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</si>
  <si>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</si>
  <si>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</si>
  <si>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</si>
  <si>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</si>
  <si>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</si>
  <si>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</si>
  <si>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</si>
  <si>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</si>
  <si>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</si>
  <si>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</si>
  <si>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</si>
  <si>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</si>
  <si>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</si>
  <si>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</si>
  <si>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</si>
  <si>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</si>
  <si>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</si>
  <si>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</si>
  <si>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</si>
  <si>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</si>
  <si>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</si>
  <si>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</si>
  <si>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</si>
  <si>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</si>
  <si>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</si>
  <si>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</si>
  <si>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</si>
  <si>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</si>
  <si>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</si>
  <si>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</si>
  <si>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</si>
  <si>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</si>
  <si>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</si>
  <si>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</si>
  <si>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</si>
  <si>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</si>
  <si>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</si>
  <si>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</si>
  <si>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</si>
  <si>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</si>
  <si>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</si>
  <si>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</si>
  <si>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</si>
  <si>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</si>
  <si>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</si>
  <si>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</si>
  <si>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</si>
  <si>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</si>
  <si>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</si>
  <si>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</si>
  <si>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</si>
  <si>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</si>
  <si>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</si>
  <si>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</si>
  <si>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</si>
  <si>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</si>
  <si>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</si>
  <si>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</si>
  <si>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</si>
  <si>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</si>
  <si>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</si>
  <si>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</si>
  <si>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</si>
  <si>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</si>
  <si>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</si>
  <si>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</si>
  <si>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</si>
  <si>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</si>
  <si>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</si>
  <si>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</si>
  <si>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</si>
  <si>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</si>
  <si>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</si>
  <si>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</si>
  <si>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</si>
  <si>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</si>
  <si>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</si>
  <si>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</si>
  <si>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</si>
  <si>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</si>
  <si>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</si>
  <si>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</si>
  <si>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</si>
  <si>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</si>
  <si>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</si>
  <si>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</si>
  <si>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</si>
  <si>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</si>
  <si>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</si>
  <si>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</si>
  <si>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</si>
  <si>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</si>
  <si>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</si>
  <si>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</si>
  <si>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</si>
  <si>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</si>
  <si>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</si>
  <si>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</si>
  <si>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</si>
  <si>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</si>
  <si>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</si>
  <si>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</si>
  <si>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</si>
  <si>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</si>
  <si>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</si>
  <si>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</si>
  <si>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</si>
  <si>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</si>
  <si>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</si>
  <si>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</si>
  <si>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</si>
  <si>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</si>
  <si>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</si>
  <si>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</si>
  <si>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</si>
  <si>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</si>
  <si>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</si>
  <si>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</si>
  <si>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</si>
  <si>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</si>
  <si>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</si>
  <si>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</si>
  <si>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</si>
  <si>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</si>
  <si>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</si>
  <si>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</si>
  <si>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</si>
  <si>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</si>
  <si>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</si>
  <si>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</si>
  <si>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</si>
  <si>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</si>
  <si>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</si>
  <si>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</si>
  <si>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</si>
  <si>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</si>
  <si>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</si>
  <si>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</si>
  <si>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</si>
  <si>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</si>
  <si>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</si>
  <si>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</si>
  <si>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</si>
  <si>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</si>
  <si>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</si>
  <si>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</si>
  <si>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</si>
  <si>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</si>
  <si>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</si>
  <si>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</si>
  <si>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</si>
  <si>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</si>
  <si>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</si>
  <si>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</si>
  <si>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</si>
  <si>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</si>
  <si>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</si>
  <si>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</si>
  <si>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</si>
  <si>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</si>
  <si>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</si>
  <si>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</si>
  <si>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</si>
  <si>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</si>
  <si>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</si>
  <si>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</si>
  <si>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</si>
  <si>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</si>
  <si>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</si>
  <si>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</si>
  <si>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</si>
  <si>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</si>
  <si>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</si>
  <si>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</si>
  <si>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</si>
  <si>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</si>
  <si>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</si>
  <si>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</si>
  <si>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</si>
  <si>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</si>
  <si>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</si>
  <si>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</si>
  <si>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</si>
  <si>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</si>
  <si>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</si>
  <si>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</si>
  <si>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</si>
  <si>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</si>
  <si>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</si>
  <si>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</si>
  <si>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</si>
  <si>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</si>
  <si>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</si>
  <si>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</si>
  <si>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</si>
  <si>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</si>
  <si>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</si>
  <si>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</si>
  <si>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</si>
  <si>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</si>
  <si>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</si>
  <si>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</si>
  <si>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</si>
  <si>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</si>
  <si>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</si>
  <si>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</si>
  <si>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</si>
  <si>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</si>
  <si>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</si>
  <si>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</si>
  <si>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</si>
  <si>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</si>
  <si>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</si>
  <si>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</si>
  <si>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</si>
  <si>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</si>
  <si>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</si>
  <si>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</si>
  <si>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</si>
  <si>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</si>
  <si>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</si>
  <si>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</si>
  <si>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</si>
  <si>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</si>
  <si>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</si>
  <si>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</si>
  <si>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</si>
  <si>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</si>
  <si>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</si>
  <si>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</si>
  <si>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</si>
  <si>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</si>
  <si>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</si>
  <si>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</si>
  <si>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</si>
  <si>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</si>
  <si>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</si>
  <si>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</si>
  <si>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</si>
  <si>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</si>
  <si>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</si>
  <si>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</si>
  <si>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</si>
  <si>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</si>
  <si>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</si>
  <si>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</si>
  <si>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</si>
  <si>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</si>
  <si>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</si>
  <si>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</si>
  <si>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</si>
  <si>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</si>
  <si>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</si>
  <si>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</si>
  <si>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</si>
  <si>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</si>
  <si>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</si>
  <si>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</si>
  <si>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</si>
  <si>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</si>
  <si>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</si>
  <si>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</si>
  <si>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</si>
  <si>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</si>
  <si>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</si>
  <si>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</si>
  <si>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</si>
  <si>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</si>
  <si>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</si>
  <si>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</si>
  <si>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</si>
  <si>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</si>
  <si>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</si>
  <si>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</si>
  <si>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</si>
  <si>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</si>
  <si>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</si>
  <si>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</si>
  <si>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</si>
  <si>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</si>
  <si>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</si>
  <si>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</si>
  <si>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</si>
  <si>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</si>
  <si>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</si>
  <si>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</si>
  <si>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</si>
  <si>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</si>
  <si>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</si>
  <si>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</si>
  <si>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</si>
  <si>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</si>
  <si>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</si>
  <si>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</si>
  <si>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</si>
  <si>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</si>
  <si>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</si>
  <si>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</si>
  <si>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</si>
  <si>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</si>
  <si>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</si>
  <si>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</si>
  <si>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</si>
  <si>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</si>
  <si>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</si>
  <si>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</si>
  <si>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</si>
  <si>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</si>
  <si>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</si>
  <si>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</si>
  <si>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</si>
  <si>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</si>
  <si>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</si>
  <si>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</si>
  <si>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</si>
  <si>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</si>
  <si>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</si>
  <si>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</si>
  <si>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</si>
  <si>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</si>
  <si>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</si>
  <si>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</si>
  <si>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</si>
  <si>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</si>
  <si>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</si>
  <si>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</si>
  <si>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</si>
  <si>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</si>
  <si>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</si>
  <si>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</si>
  <si>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</si>
  <si>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</si>
  <si>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</si>
  <si>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</si>
  <si>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</si>
  <si>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</si>
  <si>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</si>
  <si>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</si>
  <si>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</si>
  <si>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</si>
  <si>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</si>
  <si>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</si>
  <si>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</si>
  <si>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</si>
  <si>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</si>
  <si>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</si>
  <si>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</si>
  <si>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</si>
  <si>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</si>
  <si>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</si>
  <si>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</si>
  <si>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</si>
  <si>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</si>
  <si>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</si>
  <si>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</si>
  <si>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</si>
  <si>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</si>
  <si>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</si>
  <si>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</si>
  <si>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</si>
  <si>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</si>
  <si>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</si>
  <si>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</si>
  <si>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</si>
  <si>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</si>
  <si>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</si>
  <si>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</si>
  <si>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</si>
  <si>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</si>
  <si>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</si>
  <si>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</si>
  <si>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</si>
  <si>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</si>
  <si>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</si>
  <si>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</si>
  <si>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</si>
  <si>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</si>
  <si>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</si>
  <si>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</si>
  <si>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</si>
  <si>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</si>
  <si>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</si>
  <si>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</si>
  <si>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</si>
  <si>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</si>
  <si>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</si>
  <si>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</si>
  <si>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</si>
  <si>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</si>
  <si>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</si>
  <si>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</si>
  <si>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</si>
  <si>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</si>
  <si>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</si>
  <si>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</si>
  <si>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</si>
  <si>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</si>
  <si>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</si>
  <si>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</si>
  <si>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</si>
  <si>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</si>
  <si>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</si>
  <si>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</si>
  <si>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</si>
  <si>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</si>
  <si>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</si>
  <si>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</si>
  <si>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</si>
  <si>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</si>
  <si>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</si>
  <si>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</si>
  <si>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</si>
  <si>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</si>
  <si>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</si>
  <si>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</si>
  <si>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</si>
  <si>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</si>
  <si>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</si>
  <si>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</si>
  <si>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</si>
  <si>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</si>
  <si>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</si>
  <si>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</si>
  <si>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</si>
  <si>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</si>
  <si>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</si>
  <si>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</si>
  <si>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</si>
  <si>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</si>
  <si>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</si>
  <si>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</si>
  <si>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</si>
  <si>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</si>
  <si>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</si>
  <si>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</si>
  <si>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</si>
  <si>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</si>
  <si>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</si>
  <si>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</si>
  <si>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</si>
  <si>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</si>
  <si>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</si>
  <si>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</si>
  <si>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</si>
  <si>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</si>
  <si>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</si>
  <si>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</si>
  <si>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</si>
  <si>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</si>
  <si>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</si>
  <si>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</si>
  <si>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</si>
  <si>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</si>
  <si>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</si>
  <si>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</si>
  <si>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</si>
  <si>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</si>
  <si>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</si>
  <si>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</si>
  <si>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</si>
  <si>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</si>
  <si>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</si>
  <si>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</si>
  <si>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</si>
  <si>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</si>
  <si>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</si>
  <si>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</si>
  <si>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</si>
  <si>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</si>
  <si>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</si>
  <si>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</si>
  <si>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</si>
  <si>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</si>
  <si>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</si>
  <si>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</si>
  <si>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</si>
  <si>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</si>
  <si>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</si>
  <si>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</si>
  <si>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</si>
  <si>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</si>
  <si>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</si>
  <si>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</si>
  <si>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</si>
  <si>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</si>
  <si>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</si>
  <si>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</si>
  <si>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</si>
  <si>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</si>
  <si>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</si>
  <si>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</si>
  <si>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</si>
  <si>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</si>
  <si>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</si>
  <si>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</si>
  <si>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</si>
  <si>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</si>
  <si>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</si>
  <si>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</si>
  <si>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</si>
  <si>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</si>
  <si>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</si>
  <si>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</si>
  <si>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</si>
  <si>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</si>
  <si>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</si>
  <si>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</si>
  <si>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</si>
  <si>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</si>
  <si>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</si>
  <si>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</si>
  <si>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</si>
  <si>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</si>
  <si>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</si>
  <si>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</si>
  <si>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</si>
  <si>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</si>
  <si>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</si>
  <si>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</si>
  <si>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</si>
  <si>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</si>
  <si>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</si>
  <si>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</si>
  <si>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</si>
  <si>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</si>
  <si>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</si>
  <si>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</si>
  <si>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</si>
  <si>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</si>
  <si>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</si>
  <si>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</si>
  <si>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</si>
  <si>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</si>
  <si>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</si>
  <si>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</si>
  <si>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</si>
  <si>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</si>
  <si>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</si>
  <si>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</si>
  <si>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</si>
  <si>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</si>
  <si>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</si>
  <si>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</si>
  <si>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</si>
  <si>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</si>
  <si>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</si>
  <si>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</si>
  <si>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</si>
  <si>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</si>
  <si>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</si>
  <si>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</si>
  <si>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</si>
  <si>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</si>
  <si>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</si>
  <si>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</si>
  <si>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</si>
  <si>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</si>
  <si>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</si>
  <si>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</si>
  <si>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</si>
  <si>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</si>
  <si>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</si>
  <si>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</si>
  <si>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</si>
  <si>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</si>
  <si>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</si>
  <si>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</si>
  <si>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</si>
  <si>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</si>
  <si>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</si>
  <si>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</si>
  <si>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</si>
  <si>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</si>
  <si>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</si>
  <si>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</si>
  <si>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</si>
  <si>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</si>
  <si>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</si>
  <si>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</si>
  <si>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</si>
  <si>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</si>
  <si>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</si>
  <si>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</si>
  <si>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</si>
  <si>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</si>
  <si>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</si>
  <si>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</si>
  <si>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</si>
  <si>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</si>
  <si>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</si>
  <si>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</si>
  <si>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</si>
  <si>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</si>
  <si>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</si>
  <si>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</si>
  <si>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</si>
  <si>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</si>
  <si>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</si>
  <si>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</si>
  <si>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</si>
  <si>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</si>
  <si>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</si>
  <si>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</si>
  <si>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</si>
  <si>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</si>
  <si>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</si>
  <si>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</si>
  <si>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</si>
  <si>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</si>
  <si>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</si>
  <si>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</si>
  <si>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</si>
  <si>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</si>
  <si>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</si>
  <si>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</si>
  <si>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</si>
  <si>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</si>
  <si>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</si>
  <si>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</si>
  <si>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</si>
  <si>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</si>
  <si>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</si>
  <si>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</si>
  <si>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</si>
  <si>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</si>
  <si>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</si>
  <si>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</si>
  <si>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</si>
  <si>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</si>
  <si>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</si>
  <si>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</si>
  <si>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</si>
  <si>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</si>
  <si>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</si>
  <si>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</si>
  <si>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</si>
  <si>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</si>
  <si>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</si>
  <si>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</si>
  <si>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</si>
  <si>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</si>
  <si>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</si>
  <si>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</si>
  <si>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</si>
  <si>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</si>
  <si>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</si>
  <si>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</si>
  <si>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</si>
  <si>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</si>
  <si>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</si>
  <si>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</si>
  <si>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</si>
  <si>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</si>
  <si>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</si>
  <si>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</si>
  <si>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</si>
  <si>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</si>
  <si>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</si>
  <si>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</si>
  <si>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</si>
  <si>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</si>
  <si>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</si>
  <si>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</si>
  <si>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</si>
  <si>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</si>
  <si>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</si>
  <si>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</si>
  <si>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</si>
  <si>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</si>
  <si>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</si>
  <si>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</si>
  <si>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</si>
  <si>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</si>
  <si>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</si>
  <si>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</si>
  <si>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</si>
  <si>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</si>
  <si>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</si>
  <si>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</si>
  <si>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</si>
  <si>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</si>
  <si>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</si>
  <si>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</si>
  <si>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</si>
  <si>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</si>
  <si>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</si>
  <si>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</si>
  <si>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</si>
  <si>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</si>
  <si>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</si>
  <si>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</si>
  <si>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</si>
  <si>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</si>
  <si>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</si>
  <si>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</si>
  <si>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</si>
  <si>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</si>
  <si>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</si>
  <si>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</si>
  <si>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</si>
  <si>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</si>
  <si>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</si>
  <si>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</si>
  <si>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</si>
  <si>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</si>
  <si>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</si>
  <si>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</si>
  <si>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</si>
  <si>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</si>
  <si>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</si>
  <si>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</si>
  <si>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</si>
  <si>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</si>
  <si>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</si>
  <si>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</si>
  <si>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</si>
  <si>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</si>
  <si>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</si>
  <si>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</si>
  <si>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</si>
  <si>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</si>
  <si>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</si>
  <si>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</si>
  <si>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</si>
  <si>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</si>
  <si>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</si>
  <si>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</si>
  <si>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</si>
  <si>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</si>
  <si>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</si>
  <si>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</si>
  <si>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</si>
  <si>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</si>
  <si>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</si>
  <si>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</si>
  <si>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</si>
  <si>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</si>
  <si>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</si>
  <si>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</si>
  <si>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</si>
  <si>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</si>
  <si>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</si>
  <si>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</si>
  <si>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</si>
  <si>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</si>
  <si>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</si>
  <si>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</si>
  <si>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</si>
  <si>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</si>
  <si>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</si>
  <si>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</si>
  <si>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</si>
  <si>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</si>
  <si>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</si>
  <si>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</si>
  <si>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</si>
  <si>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</si>
  <si>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</si>
  <si>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</si>
  <si>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</si>
  <si>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</si>
  <si>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</si>
  <si>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</si>
  <si>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</si>
  <si>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</si>
  <si>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</si>
  <si>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</si>
  <si>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</si>
  <si>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</si>
  <si>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</si>
  <si>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</si>
  <si>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</si>
  <si>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</si>
  <si>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</si>
  <si>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</si>
  <si>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</si>
  <si>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</si>
  <si>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</si>
  <si>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</si>
  <si>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</si>
  <si>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</si>
  <si>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</si>
  <si>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</si>
  <si>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</si>
  <si>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</si>
  <si>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</si>
  <si>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</si>
  <si>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</si>
  <si>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</si>
  <si>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</si>
  <si>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</si>
  <si>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</si>
  <si>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</si>
  <si>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</si>
  <si>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</si>
  <si>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</si>
  <si>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</si>
  <si>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</si>
  <si>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</si>
  <si>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</si>
  <si>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</si>
  <si>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</si>
  <si>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</si>
  <si>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</si>
  <si>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</si>
  <si>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</si>
  <si>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</si>
  <si>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</si>
  <si>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</si>
  <si>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</si>
  <si>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</si>
  <si>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</si>
  <si>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</si>
  <si>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</si>
  <si>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</si>
  <si>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</si>
  <si>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</si>
  <si>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</si>
  <si>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</si>
  <si>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</si>
  <si>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</si>
  <si>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</si>
  <si>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</si>
  <si>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</si>
  <si>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</si>
  <si>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</si>
  <si>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</si>
  <si>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</si>
  <si>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</si>
  <si>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</si>
  <si>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</si>
  <si>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</si>
  <si>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</si>
  <si>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</si>
  <si>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</si>
  <si>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</si>
  <si>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</si>
  <si>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</si>
  <si>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</si>
  <si>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</si>
  <si>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</si>
  <si>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</si>
  <si>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</si>
  <si>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</si>
  <si>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</si>
  <si>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</si>
  <si>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</si>
  <si>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</si>
  <si>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</si>
  <si>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</si>
  <si>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</si>
  <si>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</si>
  <si>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</si>
  <si>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</si>
  <si>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</si>
  <si>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</si>
  <si>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</si>
  <si>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</si>
  <si>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</si>
  <si>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</si>
  <si>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</si>
  <si>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</si>
  <si>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</si>
  <si>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</si>
  <si>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</si>
  <si>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</si>
  <si>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</si>
  <si>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</si>
  <si>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</si>
  <si>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</si>
  <si>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</si>
  <si>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</si>
  <si>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</si>
  <si>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</si>
  <si>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</si>
  <si>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</si>
  <si>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</si>
  <si>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</si>
  <si>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</si>
  <si>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</si>
  <si>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</si>
  <si>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</si>
  <si>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</si>
  <si>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</si>
  <si>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</si>
  <si>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</si>
  <si>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</si>
  <si>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</si>
  <si>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</si>
  <si>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</si>
  <si>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</si>
  <si>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</si>
  <si>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</si>
  <si>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</si>
  <si>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</si>
  <si>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</si>
  <si>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</si>
  <si>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</si>
  <si>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</si>
  <si>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</si>
  <si>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</si>
  <si>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</si>
  <si>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</si>
  <si>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</si>
  <si>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</si>
  <si>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</si>
  <si>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</si>
  <si>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</si>
  <si>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</si>
  <si>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</si>
  <si>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</si>
  <si>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</si>
  <si>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</si>
  <si>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</si>
  <si>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</si>
  <si>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</si>
  <si>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</si>
  <si>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</si>
  <si>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</si>
  <si>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</si>
  <si>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</si>
  <si>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</si>
  <si>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</si>
  <si>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</si>
  <si>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</si>
  <si>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</si>
  <si>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</si>
  <si>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</si>
  <si>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</si>
  <si>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</si>
  <si>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</si>
  <si>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</si>
  <si>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</si>
  <si>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</si>
  <si>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</si>
  <si>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</si>
  <si>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</si>
  <si>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</si>
  <si>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</si>
  <si>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</si>
  <si>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</si>
  <si>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</si>
  <si>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</si>
  <si>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</si>
  <si>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</si>
  <si>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</si>
  <si>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</si>
  <si>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</si>
  <si>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</si>
  <si>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</si>
  <si>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</si>
  <si>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</si>
  <si>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</si>
  <si>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</si>
  <si>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</si>
  <si>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</si>
  <si>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</si>
  <si>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</si>
  <si>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</si>
  <si>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</si>
  <si>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</si>
  <si>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</si>
  <si>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</si>
  <si>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</si>
  <si>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</si>
  <si>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</si>
  <si>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</si>
  <si>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</si>
  <si>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</si>
  <si>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</si>
  <si>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</si>
  <si>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</si>
  <si>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</si>
  <si>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</si>
  <si>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</si>
  <si>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</si>
  <si>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</si>
  <si>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</si>
  <si>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</si>
  <si>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</si>
  <si>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</si>
  <si>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</si>
  <si>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</si>
  <si>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</si>
  <si>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</si>
  <si>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</si>
  <si>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</si>
  <si>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</si>
  <si>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</si>
  <si>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</si>
  <si>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</si>
  <si>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</si>
  <si>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</si>
  <si>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</si>
  <si>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</si>
  <si>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</si>
  <si>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</si>
  <si>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</si>
  <si>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</si>
  <si>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</si>
  <si>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</si>
  <si>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</si>
  <si>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</si>
  <si>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</si>
  <si>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</si>
  <si>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</si>
  <si>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</si>
  <si>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</si>
  <si>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</si>
  <si>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</si>
  <si>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</si>
  <si>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</si>
  <si>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</si>
  <si>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</si>
  <si>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</si>
  <si>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</si>
  <si>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</si>
  <si>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</si>
  <si>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</si>
  <si>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</si>
  <si>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</si>
  <si>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</si>
  <si>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</si>
  <si>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</si>
  <si>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</si>
  <si>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</si>
  <si>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</si>
  <si>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</si>
  <si>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</si>
  <si>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</si>
  <si>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</si>
  <si>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</si>
  <si>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</si>
  <si>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</si>
  <si>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</si>
  <si>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</si>
  <si>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</si>
  <si>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</si>
  <si>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</si>
  <si>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</si>
  <si>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</si>
  <si>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</si>
  <si>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</si>
  <si>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</si>
  <si>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</si>
  <si>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</si>
  <si>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</si>
  <si>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</si>
  <si>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</si>
  <si>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</si>
  <si>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</si>
  <si>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</si>
  <si>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</si>
  <si>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</si>
  <si>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</si>
  <si>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</si>
  <si>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</si>
  <si>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</si>
  <si>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</si>
  <si>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</si>
  <si>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</si>
  <si>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</si>
  <si>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</si>
  <si>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</si>
  <si>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</si>
  <si>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</si>
  <si>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</si>
  <si>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</si>
  <si>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</si>
  <si>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</si>
  <si>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</si>
  <si>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</si>
  <si>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</si>
  <si>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</si>
  <si>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</si>
  <si>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</si>
  <si>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</si>
  <si>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</si>
  <si>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</si>
  <si>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</si>
  <si>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</si>
  <si>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</si>
  <si>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</si>
  <si>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</si>
  <si>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</si>
  <si>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</si>
  <si>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</si>
  <si>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</si>
  <si>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</si>
  <si>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</si>
  <si>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</si>
  <si>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</si>
  <si>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</si>
  <si>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</si>
  <si>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</si>
  <si>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</si>
  <si>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</si>
  <si>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</si>
  <si>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</si>
  <si>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</si>
  <si>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</si>
  <si>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</si>
  <si>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</si>
  <si>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</si>
  <si>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</si>
  <si>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</si>
  <si>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</si>
  <si>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</si>
  <si>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</si>
  <si>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</si>
  <si>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</si>
  <si>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</si>
  <si>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</si>
  <si>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</si>
  <si>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</si>
  <si>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</si>
  <si>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</si>
  <si>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</si>
  <si>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</si>
  <si>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</si>
  <si>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</si>
  <si>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</si>
  <si>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</si>
  <si>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</si>
  <si>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</si>
  <si>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</si>
  <si>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</si>
  <si>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</si>
  <si>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</si>
  <si>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</si>
  <si>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</si>
  <si>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</si>
  <si>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</si>
  <si>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</si>
  <si>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</si>
  <si>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</si>
  <si>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</si>
  <si>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</si>
  <si>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</si>
  <si>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</si>
  <si>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</si>
  <si>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</si>
  <si>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</si>
  <si>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</si>
  <si>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</si>
  <si>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</si>
  <si>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</si>
  <si>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</si>
  <si>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</si>
  <si>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</si>
  <si>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</si>
  <si>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</si>
  <si>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</si>
  <si>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</si>
  <si>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</si>
  <si>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</si>
  <si>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</si>
  <si>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</si>
  <si>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</si>
  <si>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</si>
  <si>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</si>
  <si>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</si>
  <si>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</si>
  <si>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</si>
  <si>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</si>
  <si>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</si>
  <si>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</si>
  <si>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</si>
  <si>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</si>
  <si>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</si>
  <si>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</si>
  <si>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</si>
  <si>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</si>
  <si>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</si>
  <si>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</si>
  <si>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</si>
  <si>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</si>
  <si>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</si>
  <si>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</si>
  <si>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</si>
  <si>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</si>
  <si>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</si>
  <si>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</si>
  <si>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</si>
  <si>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</si>
  <si>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</si>
  <si>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</si>
  <si>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</si>
  <si>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</si>
  <si>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</si>
  <si>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</si>
  <si>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</si>
  <si>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</si>
  <si>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</si>
  <si>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</si>
  <si>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</si>
  <si>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</si>
  <si>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</si>
  <si>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</si>
  <si>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</si>
  <si>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</si>
  <si>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</si>
  <si>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</si>
  <si>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</si>
  <si>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</si>
  <si>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</si>
  <si>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</si>
  <si>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</si>
  <si>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</si>
  <si>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</si>
  <si>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</si>
  <si>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</si>
  <si>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</si>
  <si>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</si>
  <si>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</si>
  <si>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</si>
  <si>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</si>
  <si>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</si>
  <si>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</si>
  <si>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</si>
  <si>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</si>
  <si>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</si>
  <si>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</si>
  <si>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</si>
  <si>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</si>
  <si>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</si>
  <si>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</si>
  <si>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</si>
  <si>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</si>
  <si>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</si>
  <si>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</si>
  <si>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</si>
  <si>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</si>
  <si>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</si>
  <si>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</si>
  <si>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</si>
  <si>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</si>
  <si>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</si>
  <si>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</si>
  <si>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</si>
  <si>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</si>
  <si>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</si>
  <si>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</si>
  <si>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</si>
  <si>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</si>
  <si>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</si>
  <si>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</si>
  <si>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</si>
  <si>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</si>
  <si>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</si>
  <si>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</si>
  <si>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</si>
  <si>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</si>
  <si>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</si>
  <si>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</si>
  <si>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</si>
  <si>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</si>
  <si>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</si>
  <si>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</si>
  <si>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</si>
  <si>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</si>
  <si>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</si>
  <si>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</si>
  <si>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</si>
  <si>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</si>
  <si>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</si>
  <si>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</si>
  <si>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</si>
  <si>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</si>
  <si>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</si>
  <si>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</si>
  <si>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</si>
  <si>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</si>
  <si>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</si>
  <si>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</si>
  <si>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</si>
  <si>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</si>
  <si>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</si>
  <si>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</si>
  <si>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</si>
  <si>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</si>
  <si>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</si>
  <si>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</si>
  <si>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</si>
  <si>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</si>
  <si>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</si>
  <si>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</si>
  <si>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</si>
  <si>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</si>
  <si>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</si>
  <si>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</si>
  <si>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</si>
  <si>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</si>
  <si>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</si>
  <si>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</si>
  <si>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</si>
  <si>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</si>
  <si>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</si>
  <si>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</si>
  <si>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</si>
  <si>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</si>
  <si>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</si>
  <si>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</si>
  <si>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</si>
  <si>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</si>
  <si>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</si>
  <si>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</si>
  <si>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</si>
  <si>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</si>
  <si>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</si>
  <si>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</si>
  <si>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</si>
  <si>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</si>
  <si>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</si>
  <si>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</si>
  <si>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</si>
  <si>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</si>
  <si>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</si>
  <si>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</si>
  <si>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</si>
  <si>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</si>
  <si>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</si>
  <si>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</si>
  <si>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</si>
  <si>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</si>
  <si>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</si>
  <si>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</si>
  <si>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</si>
  <si>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</si>
  <si>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</si>
  <si>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</si>
  <si>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</si>
  <si>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</si>
  <si>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</si>
  <si>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</si>
  <si>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</si>
  <si>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</si>
  <si>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</si>
  <si>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</si>
  <si>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</si>
  <si>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</si>
  <si>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</si>
  <si>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</si>
  <si>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</si>
  <si>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</si>
  <si>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</si>
  <si>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</si>
  <si>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</si>
  <si>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</si>
  <si>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</si>
  <si>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</si>
  <si>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</si>
  <si>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</si>
  <si>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</si>
  <si>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</si>
  <si>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</si>
  <si>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</si>
  <si>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</si>
  <si>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</si>
  <si>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</si>
  <si>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</si>
  <si>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</si>
  <si>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</si>
  <si>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</si>
  <si>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</si>
  <si>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</si>
  <si>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</si>
  <si>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</si>
  <si>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</si>
  <si>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</si>
  <si>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</si>
  <si>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</si>
  <si>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</si>
  <si>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</si>
  <si>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</si>
  <si>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</si>
  <si>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</si>
  <si>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</si>
  <si>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</si>
  <si>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</si>
  <si>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</si>
  <si>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</si>
  <si>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</si>
  <si>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</si>
  <si>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</si>
  <si>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</si>
  <si>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</si>
  <si>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</si>
  <si>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</si>
  <si>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</si>
  <si>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</si>
  <si>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</si>
  <si>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</si>
  <si>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</si>
  <si>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</si>
  <si>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</si>
  <si>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</si>
  <si>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</si>
  <si>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</si>
  <si>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</si>
  <si>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</si>
  <si>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</si>
  <si>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</si>
  <si>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</si>
  <si>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</si>
  <si>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</si>
  <si>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</si>
  <si>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</si>
  <si>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</si>
  <si>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</si>
  <si>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</si>
  <si>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</si>
  <si>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</si>
  <si>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</si>
  <si>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</si>
  <si>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</si>
  <si>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</si>
  <si>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</si>
  <si>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</si>
  <si>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</si>
  <si>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</si>
  <si>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</si>
  <si>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</si>
  <si>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</si>
  <si>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</si>
  <si>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</si>
  <si>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</si>
  <si>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</si>
  <si>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</si>
  <si>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</si>
  <si>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</si>
  <si>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</si>
  <si>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</si>
  <si>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</si>
  <si>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</si>
  <si>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</si>
  <si>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</si>
  <si>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</si>
  <si>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</si>
  <si>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</si>
  <si>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</si>
  <si>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</si>
  <si>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</si>
  <si>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</si>
  <si>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</si>
  <si>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</si>
  <si>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</si>
  <si>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</si>
  <si>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</si>
  <si>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</si>
  <si>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</si>
  <si>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</si>
  <si>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</si>
  <si>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</si>
  <si>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</si>
  <si>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</si>
  <si>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</si>
  <si>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</si>
  <si>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</si>
  <si>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</si>
  <si>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</si>
  <si>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</si>
  <si>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</si>
  <si>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</si>
  <si>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</si>
  <si>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</si>
  <si>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</si>
  <si>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</si>
  <si>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</si>
  <si>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</si>
  <si>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</si>
  <si>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</si>
  <si>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</si>
  <si>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</si>
  <si>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</si>
  <si>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</si>
  <si>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</si>
  <si>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</si>
  <si>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</si>
  <si>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</si>
  <si>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</si>
  <si>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</si>
  <si>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</si>
  <si>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</si>
  <si>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</si>
  <si>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</si>
  <si>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</si>
  <si>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</si>
  <si>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</si>
  <si>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</si>
  <si>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</si>
  <si>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</si>
  <si>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</si>
  <si>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</si>
  <si>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</si>
  <si>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</si>
  <si>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</si>
  <si>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</si>
  <si>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</si>
  <si>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</si>
  <si>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</si>
  <si>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</si>
  <si>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</si>
  <si>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</si>
  <si>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</si>
  <si>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</si>
  <si>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</si>
  <si>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</si>
  <si>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</si>
  <si>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</si>
  <si>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</si>
  <si>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</si>
  <si>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</si>
  <si>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</si>
  <si>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</si>
  <si>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</si>
  <si>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</si>
  <si>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</si>
  <si>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</si>
  <si>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</si>
  <si>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</si>
  <si>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</si>
  <si>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</si>
  <si>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</si>
  <si>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</si>
  <si>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</si>
  <si>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</si>
  <si>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</si>
  <si>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</si>
  <si>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</si>
  <si>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</si>
  <si>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</si>
  <si>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</si>
  <si>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</si>
  <si>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</si>
  <si>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</si>
  <si>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</si>
  <si>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</si>
  <si>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</si>
  <si>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</si>
  <si>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</si>
  <si>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</si>
  <si>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</si>
  <si>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</si>
  <si>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</si>
  <si>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</si>
  <si>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</si>
  <si>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</si>
  <si>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</si>
  <si>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</si>
  <si>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</si>
  <si>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</si>
  <si>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</si>
  <si>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</si>
  <si>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</si>
  <si>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</si>
  <si>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</si>
  <si>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</si>
  <si>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</si>
  <si>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</si>
  <si>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</si>
  <si>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</si>
  <si>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</si>
  <si>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</si>
  <si>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</si>
  <si>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</si>
  <si>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</si>
  <si>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</si>
  <si>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</si>
  <si>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</si>
  <si>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</si>
  <si>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</si>
  <si>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</si>
  <si>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</si>
  <si>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</si>
  <si>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</si>
  <si>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</si>
  <si>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</si>
  <si>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</si>
  <si>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</si>
  <si>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</si>
  <si>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</si>
  <si>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</si>
  <si>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</si>
  <si>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</si>
  <si>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</si>
  <si>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</si>
  <si>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</si>
  <si>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</si>
  <si>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</si>
  <si>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</si>
  <si>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</si>
  <si>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</si>
  <si>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</si>
  <si>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</si>
  <si>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</si>
  <si>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</si>
  <si>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</si>
  <si>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</si>
  <si>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</si>
  <si>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</si>
  <si>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</si>
  <si>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</si>
  <si>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</si>
  <si>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</si>
  <si>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</si>
  <si>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</si>
  <si>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</si>
  <si>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</si>
  <si>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</si>
  <si>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</si>
  <si>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</si>
  <si>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</si>
  <si>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</si>
  <si>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</si>
  <si>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</si>
  <si>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</si>
  <si>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</si>
  <si>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</si>
  <si>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</si>
  <si>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</si>
  <si>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</si>
  <si>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</si>
  <si>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</si>
  <si>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</si>
  <si>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</si>
  <si>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</si>
  <si>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</si>
  <si>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</si>
  <si>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</si>
  <si>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</si>
  <si>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</si>
  <si>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</si>
  <si>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</si>
  <si>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</si>
  <si>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</si>
  <si>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</si>
  <si>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</si>
  <si>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</si>
  <si>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</si>
  <si>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</si>
  <si>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</si>
  <si>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</si>
  <si>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</si>
  <si>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</si>
  <si>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</si>
  <si>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</si>
  <si>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</si>
  <si>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</si>
  <si>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</si>
  <si>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</si>
  <si>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</si>
  <si>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</si>
  <si>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</si>
  <si>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</si>
  <si>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</si>
  <si>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</si>
  <si>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</si>
  <si>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</si>
  <si>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</si>
  <si>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</si>
  <si>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</si>
  <si>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</si>
  <si>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</si>
  <si>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</si>
  <si>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</si>
  <si>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</si>
  <si>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</si>
  <si>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</si>
  <si>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</si>
  <si>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</si>
  <si>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</si>
  <si>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</si>
  <si>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</si>
  <si>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</si>
  <si>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</si>
  <si>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</si>
  <si>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</si>
  <si>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</si>
  <si>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</si>
  <si>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</si>
  <si>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</si>
  <si>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</si>
  <si>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</si>
  <si>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</si>
  <si>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</si>
  <si>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</si>
  <si>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</si>
  <si>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</si>
  <si>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</si>
  <si>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</si>
  <si>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</si>
  <si>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</si>
  <si>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</si>
  <si>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</si>
  <si>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</si>
  <si>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</si>
  <si>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</si>
  <si>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</si>
  <si>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</si>
  <si>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</si>
  <si>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</si>
  <si>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</si>
  <si>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</si>
  <si>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</si>
  <si>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</si>
  <si>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</si>
  <si>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</si>
  <si>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</si>
  <si>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</si>
  <si>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</si>
  <si>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</si>
  <si>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</si>
  <si>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</si>
  <si>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</si>
  <si>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</si>
  <si>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</si>
  <si>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</si>
  <si>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</si>
  <si>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</si>
  <si>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</si>
  <si>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</si>
  <si>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</si>
  <si>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</si>
  <si>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</si>
  <si>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</si>
  <si>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</si>
  <si>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</si>
  <si>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</si>
  <si>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</si>
  <si>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</si>
  <si>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</si>
  <si>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</si>
  <si>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</si>
  <si>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</si>
  <si>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</si>
  <si>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</si>
  <si>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</si>
  <si>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</si>
  <si>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</si>
  <si>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</si>
  <si>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</si>
  <si>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</si>
  <si>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</si>
  <si>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</si>
  <si>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</si>
  <si>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</si>
  <si>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</si>
  <si>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</si>
  <si>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</si>
  <si>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</si>
  <si>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</si>
  <si>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</si>
  <si>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</si>
  <si>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</si>
  <si>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</si>
  <si>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</si>
  <si>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</si>
  <si>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</si>
  <si>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</si>
  <si>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</si>
  <si>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</si>
  <si>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</si>
  <si>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</si>
  <si>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</si>
  <si>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</si>
  <si>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</si>
  <si>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</si>
  <si>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</si>
  <si>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</si>
  <si>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</si>
  <si>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</si>
  <si>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</si>
  <si>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</si>
  <si>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</si>
  <si>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</si>
  <si>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</si>
  <si>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</si>
  <si>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</si>
  <si>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</si>
  <si>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</si>
  <si>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</si>
  <si>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</si>
  <si>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</si>
  <si>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</si>
  <si>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</si>
  <si>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</si>
  <si>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</si>
  <si>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</si>
  <si>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</si>
  <si>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</si>
  <si>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</si>
  <si>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</si>
  <si>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</si>
  <si>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</si>
  <si>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</si>
  <si>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</si>
  <si>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</si>
  <si>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</si>
  <si>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</si>
  <si>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</si>
  <si>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</si>
  <si>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</si>
  <si>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</si>
  <si>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</si>
  <si>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</si>
  <si>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</si>
  <si>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</si>
  <si>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</si>
  <si>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</si>
  <si>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</si>
  <si>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</si>
  <si>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</si>
  <si>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</si>
  <si>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</si>
  <si>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</si>
  <si>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</si>
  <si>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</si>
  <si>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</si>
  <si>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</si>
  <si>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</si>
  <si>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</si>
  <si>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</si>
  <si>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</si>
  <si>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</si>
  <si>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</si>
  <si>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</si>
  <si>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</si>
  <si>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</si>
  <si>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</si>
  <si>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</si>
  <si>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</si>
  <si>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</si>
  <si>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</si>
  <si>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</si>
  <si>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</si>
  <si>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</si>
  <si>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</si>
  <si>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</si>
  <si>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</si>
  <si>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</si>
  <si>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</si>
  <si>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</si>
  <si>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</si>
  <si>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</si>
  <si>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</si>
  <si>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</si>
  <si>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</si>
  <si>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</si>
  <si>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</si>
  <si>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</si>
  <si>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</si>
  <si>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</si>
  <si>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</si>
  <si>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</si>
  <si>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</si>
  <si>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</si>
  <si>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</si>
  <si>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</si>
  <si>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</si>
  <si>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</si>
  <si>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</si>
  <si>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</si>
  <si>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</si>
  <si>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</si>
  <si>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</si>
  <si>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</si>
  <si>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</si>
  <si>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</si>
  <si>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</si>
  <si>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</si>
  <si>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</si>
  <si>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</si>
  <si>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</si>
  <si>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</si>
  <si>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</si>
  <si>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</si>
  <si>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</si>
  <si>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</si>
  <si>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</si>
  <si>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</si>
  <si>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</si>
  <si>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</si>
  <si>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</si>
  <si>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</si>
  <si>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</si>
  <si>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</si>
  <si>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</si>
  <si>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</si>
  <si>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</si>
  <si>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</si>
  <si>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</si>
  <si>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</si>
  <si>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</si>
  <si>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</si>
  <si>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</si>
  <si>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</si>
  <si>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</si>
  <si>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</si>
  <si>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</si>
  <si>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</si>
  <si>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</si>
  <si>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</si>
  <si>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</si>
  <si>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</si>
  <si>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</si>
  <si>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</si>
  <si>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</si>
  <si>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</si>
  <si>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</si>
  <si>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</si>
  <si>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</si>
  <si>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</si>
  <si>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</si>
  <si>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</si>
  <si>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</si>
  <si>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</si>
  <si>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</si>
  <si>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</si>
  <si>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</si>
  <si>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</si>
  <si>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</si>
  <si>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</si>
  <si>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</si>
  <si>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</si>
  <si>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</si>
  <si>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</si>
  <si>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</si>
  <si>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</si>
  <si>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</si>
  <si>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</si>
  <si>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</si>
  <si>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</si>
  <si>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</si>
  <si>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</si>
  <si>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</si>
  <si>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</si>
  <si>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</si>
  <si>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</si>
  <si>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</si>
  <si>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</si>
  <si>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</si>
  <si>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</si>
  <si>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</si>
  <si>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</si>
  <si>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</si>
  <si>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</si>
  <si>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</si>
  <si>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</si>
  <si>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</si>
  <si>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</si>
  <si>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</si>
  <si>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</si>
  <si>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</si>
  <si>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</si>
  <si>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</si>
  <si>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</si>
  <si>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</si>
  <si>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</si>
  <si>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</si>
  <si>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</si>
  <si>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</si>
  <si>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</si>
  <si>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</si>
  <si>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</si>
  <si>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</si>
  <si>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</si>
  <si>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</si>
  <si>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</si>
  <si>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</si>
  <si>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</si>
  <si>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</si>
  <si>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</si>
  <si>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</si>
  <si>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</si>
  <si>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</si>
  <si>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</si>
  <si>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</si>
  <si>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</si>
  <si>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</si>
  <si>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</si>
  <si>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</si>
  <si>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</si>
  <si>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</si>
  <si>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</si>
  <si>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</si>
  <si>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</si>
  <si>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</si>
  <si>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</si>
  <si>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</si>
  <si>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</si>
  <si>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</si>
  <si>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</si>
  <si>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</si>
  <si>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</si>
  <si>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</si>
  <si>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</si>
  <si>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</si>
  <si>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</si>
  <si>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</si>
  <si>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</si>
  <si>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</si>
  <si>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</si>
  <si>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</si>
  <si>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</si>
  <si>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</si>
  <si>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</si>
  <si>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</si>
  <si>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</si>
  <si>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</si>
  <si>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</si>
  <si>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</si>
  <si>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</si>
  <si>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</si>
  <si>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</si>
  <si>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</si>
  <si>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</si>
  <si>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</si>
  <si>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</si>
  <si>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</si>
  <si>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</si>
  <si>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</si>
  <si>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</si>
  <si>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</si>
  <si>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</si>
  <si>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</si>
  <si>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</si>
  <si>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</si>
  <si>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</si>
  <si>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</si>
  <si>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</si>
  <si>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</si>
  <si>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</si>
  <si>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</si>
  <si>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</si>
  <si>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</si>
  <si>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</si>
  <si>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</si>
  <si>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</si>
  <si>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</si>
  <si>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</si>
  <si>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</si>
  <si>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</si>
  <si>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</si>
  <si>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</si>
  <si>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</si>
  <si>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</si>
  <si>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</si>
  <si>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</si>
  <si>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</si>
  <si>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</si>
  <si>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</si>
  <si>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</si>
  <si>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</si>
  <si>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</si>
  <si>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</si>
  <si>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</si>
  <si>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</si>
  <si>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</si>
  <si>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</si>
  <si>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</si>
  <si>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</si>
  <si>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</si>
  <si>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</si>
  <si>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</si>
  <si>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</si>
  <si>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</si>
  <si>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</si>
  <si>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</si>
  <si>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</si>
  <si>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</si>
  <si>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</si>
  <si>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</si>
  <si>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</si>
  <si>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</si>
  <si>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</si>
  <si>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</si>
  <si>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</si>
  <si>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</si>
  <si>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</si>
  <si>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</si>
  <si>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</si>
  <si>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</si>
  <si>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</si>
  <si>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</si>
  <si>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</si>
  <si>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</si>
  <si>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</si>
  <si>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</si>
  <si>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</si>
  <si>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</si>
  <si>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</si>
  <si>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</si>
  <si>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</si>
  <si>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</si>
  <si>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</si>
  <si>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</si>
  <si>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</si>
  <si>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</si>
  <si>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</si>
  <si>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</si>
  <si>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</si>
  <si>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</si>
  <si>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</si>
  <si>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</si>
  <si>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</si>
  <si>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</si>
  <si>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</si>
  <si>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</si>
  <si>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</si>
  <si>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</si>
  <si>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</si>
  <si>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</si>
  <si>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</si>
  <si>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</si>
  <si>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</si>
  <si>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</si>
  <si>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</si>
  <si>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</si>
  <si>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</si>
  <si>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</si>
  <si>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</si>
  <si>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</si>
  <si>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</si>
  <si>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</si>
  <si>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</si>
  <si>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</si>
  <si>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</si>
  <si>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</si>
  <si>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</si>
  <si>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</si>
  <si>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</si>
  <si>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</si>
  <si>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</si>
  <si>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</si>
  <si>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</si>
  <si>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</si>
  <si>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</si>
  <si>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</si>
  <si>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</si>
  <si>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</si>
  <si>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</si>
  <si>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</si>
  <si>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</si>
  <si>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</si>
  <si>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</si>
  <si>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</si>
  <si>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</si>
  <si>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</si>
  <si>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</si>
  <si>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</si>
  <si>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</si>
  <si>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</si>
  <si>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</si>
  <si>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</si>
  <si>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</si>
  <si>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</si>
  <si>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</si>
  <si>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</si>
  <si>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</si>
  <si>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</si>
  <si>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</si>
  <si>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</si>
  <si>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</si>
  <si>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</si>
  <si>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</si>
  <si>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</si>
  <si>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</si>
  <si>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</si>
  <si>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</si>
  <si>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</si>
  <si>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</si>
  <si>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</si>
  <si>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</si>
  <si>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</si>
  <si>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</si>
  <si>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</si>
  <si>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</si>
  <si>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</si>
  <si>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</si>
  <si>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</si>
  <si>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</si>
  <si>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</si>
  <si>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</si>
  <si>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</si>
  <si>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</si>
  <si>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</si>
  <si>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</si>
  <si>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</si>
  <si>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</si>
  <si>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</si>
  <si>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</si>
  <si>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</si>
  <si>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</si>
  <si>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</si>
  <si>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</si>
  <si>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</si>
  <si>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</si>
  <si>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</si>
  <si>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</si>
  <si>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</si>
  <si>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</si>
  <si>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</si>
  <si>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</si>
  <si>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</si>
  <si>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</si>
  <si>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</si>
  <si>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</si>
  <si>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</si>
  <si>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</si>
  <si>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</si>
  <si>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</si>
  <si>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</si>
  <si>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</si>
  <si>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</si>
  <si>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</si>
  <si>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</si>
  <si>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</si>
  <si>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</si>
  <si>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</si>
  <si>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</si>
  <si>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</si>
  <si>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</si>
  <si>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</si>
  <si>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</si>
  <si>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</si>
  <si>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</si>
  <si>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</si>
  <si>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</si>
  <si>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</si>
  <si>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</si>
  <si>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</si>
  <si>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</si>
  <si>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</si>
  <si>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</si>
  <si>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</si>
  <si>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</si>
  <si>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</si>
  <si>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</si>
  <si>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</si>
  <si>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</si>
  <si>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</si>
  <si>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</si>
  <si>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</si>
  <si>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</si>
  <si>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</si>
  <si>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</si>
  <si>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</si>
  <si>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</si>
  <si>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</si>
  <si>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</si>
  <si>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</si>
  <si>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</si>
  <si>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</si>
  <si>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</si>
  <si>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</si>
  <si>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</si>
  <si>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</si>
  <si>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</si>
  <si>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</si>
  <si>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</si>
  <si>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</si>
  <si>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</si>
  <si>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</si>
  <si>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</si>
  <si>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</si>
  <si>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</si>
  <si>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</si>
  <si>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</si>
  <si>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</si>
  <si>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</si>
  <si>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</si>
  <si>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</si>
  <si>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</si>
  <si>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</si>
  <si>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</si>
  <si>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</si>
  <si>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</si>
  <si>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</si>
  <si>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</si>
  <si>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</si>
  <si>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</si>
  <si>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</si>
  <si>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</si>
  <si>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</si>
  <si>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</si>
  <si>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</si>
  <si>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</si>
  <si>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</si>
  <si>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</si>
  <si>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</si>
  <si>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</si>
  <si>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</si>
  <si>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</si>
  <si>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</si>
  <si>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</si>
  <si>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</si>
  <si>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</si>
  <si>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</si>
  <si>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</si>
  <si>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</si>
  <si>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</si>
  <si>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</si>
  <si>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</si>
  <si>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</si>
  <si>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</si>
  <si>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</si>
  <si>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</si>
  <si>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</si>
  <si>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</si>
  <si>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</si>
  <si>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</si>
  <si>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</si>
  <si>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</si>
  <si>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</si>
  <si>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</si>
  <si>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</si>
  <si>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</si>
  <si>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</si>
  <si>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</si>
  <si>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</si>
  <si>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</si>
  <si>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</si>
  <si>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</si>
  <si>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</si>
  <si>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</si>
  <si>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</si>
  <si>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</si>
  <si>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</si>
  <si>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</si>
  <si>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</si>
  <si>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</si>
  <si>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</si>
  <si>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</si>
  <si>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</si>
  <si>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</si>
  <si>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</si>
  <si>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</si>
  <si>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</si>
  <si>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</si>
  <si>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</si>
  <si>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</si>
  <si>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</si>
  <si>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</si>
  <si>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</si>
  <si>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</si>
  <si>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</si>
  <si>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</si>
  <si>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</si>
  <si>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</si>
  <si>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</si>
  <si>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</si>
  <si>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</si>
  <si>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</si>
  <si>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</si>
  <si>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</si>
  <si>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</si>
  <si>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</si>
  <si>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</si>
  <si>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</si>
  <si>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</si>
  <si>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</si>
  <si>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</si>
  <si>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</si>
  <si>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</si>
  <si>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</si>
  <si>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</si>
  <si>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</si>
  <si>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</si>
  <si>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</si>
  <si>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</si>
  <si>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</si>
  <si>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</si>
  <si>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</si>
  <si>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</si>
  <si>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</si>
  <si>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</si>
  <si>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</si>
  <si>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</si>
  <si>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</si>
  <si>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</si>
  <si>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</si>
  <si>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</si>
  <si>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</si>
  <si>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</si>
  <si>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</si>
  <si>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</si>
  <si>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</si>
  <si>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</si>
  <si>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</si>
  <si>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</si>
  <si>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</si>
  <si>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</si>
  <si>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</si>
  <si>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</si>
  <si>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</si>
  <si>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</si>
  <si>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</si>
  <si>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</si>
  <si>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</si>
  <si>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</si>
  <si>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</si>
  <si>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</si>
  <si>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</si>
  <si>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</si>
  <si>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</si>
  <si>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</si>
  <si>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</si>
  <si>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</si>
  <si>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</si>
  <si>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</si>
  <si>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</si>
  <si>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</si>
  <si>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</si>
  <si>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</si>
  <si>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</si>
  <si>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</si>
  <si>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</si>
  <si>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</si>
  <si>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</si>
  <si>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</si>
  <si>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</si>
  <si>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</si>
  <si>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</si>
  <si>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</si>
  <si>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</si>
  <si>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</si>
  <si>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</si>
  <si>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</si>
  <si>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</si>
  <si>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</si>
  <si>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</si>
  <si>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</si>
  <si>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</si>
  <si>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</si>
  <si>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</si>
  <si>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</si>
  <si>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</si>
  <si>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</si>
  <si>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</si>
  <si>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</si>
  <si>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</si>
  <si>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</si>
  <si>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</si>
  <si>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</si>
  <si>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</si>
  <si>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</si>
  <si>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</si>
  <si>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</si>
  <si>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</si>
  <si>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</si>
  <si>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</si>
  <si>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</si>
  <si>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</si>
  <si>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</si>
  <si>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</si>
  <si>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</si>
  <si>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</si>
  <si>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</si>
  <si>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</si>
  <si>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</si>
  <si>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</si>
  <si>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</si>
  <si>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</si>
  <si>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</si>
  <si>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</si>
  <si>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</si>
  <si>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</si>
  <si>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</si>
  <si>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</si>
  <si>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</si>
  <si>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</si>
  <si>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</si>
  <si>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</si>
  <si>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</si>
  <si>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</si>
  <si>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</si>
  <si>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</si>
  <si>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</si>
  <si>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</si>
  <si>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</si>
  <si>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</si>
  <si>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</si>
  <si>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</si>
  <si>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</si>
  <si>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</si>
  <si>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</si>
  <si>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</si>
  <si>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</si>
  <si>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</si>
  <si>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</si>
  <si>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</si>
  <si>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</si>
  <si>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</si>
  <si>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</si>
  <si>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</si>
  <si>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</si>
  <si>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</si>
  <si>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</si>
  <si>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</si>
  <si>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</si>
  <si>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</si>
  <si>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</si>
  <si>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</si>
  <si>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</si>
  <si>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</si>
  <si>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</si>
  <si>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</si>
  <si>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</si>
  <si>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</si>
  <si>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</si>
  <si>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</si>
  <si>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</si>
  <si>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</si>
  <si>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</si>
  <si>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</si>
  <si>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</si>
  <si>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</si>
  <si>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</si>
  <si>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</si>
  <si>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</si>
  <si>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</si>
  <si>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</si>
  <si>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</si>
  <si>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</si>
  <si>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</si>
  <si>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</si>
  <si>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</si>
  <si>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</si>
  <si>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</si>
  <si>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</si>
  <si>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</si>
  <si>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</si>
  <si>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</si>
  <si>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</si>
  <si>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</si>
  <si>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</si>
  <si>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</si>
  <si>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</si>
  <si>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</si>
  <si>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</si>
  <si>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</si>
  <si>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</si>
  <si>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</si>
  <si>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</si>
  <si>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</si>
  <si>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</si>
  <si>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</si>
  <si>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</si>
  <si>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</si>
  <si>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</si>
  <si>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</si>
  <si>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</si>
  <si>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</si>
  <si>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</si>
  <si>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</si>
  <si>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</si>
  <si>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</si>
  <si>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</si>
  <si>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</si>
  <si>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</si>
  <si>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</si>
  <si>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</si>
  <si>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</si>
  <si>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</si>
  <si>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</si>
  <si>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</si>
  <si>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</si>
  <si>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</si>
  <si>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</si>
  <si>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</si>
  <si>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</si>
  <si>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</si>
  <si>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</si>
  <si>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</si>
  <si>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</si>
  <si>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</si>
  <si>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</si>
  <si>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</si>
  <si>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</si>
  <si>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</si>
  <si>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</si>
  <si>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</si>
  <si>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</si>
  <si>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</si>
  <si>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</si>
  <si>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</si>
  <si>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</si>
  <si>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</si>
  <si>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</si>
  <si>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</si>
  <si>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</si>
  <si>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</si>
  <si>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</si>
  <si>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</si>
  <si>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</si>
  <si>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</si>
  <si>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</si>
  <si>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</si>
  <si>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</si>
  <si>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</si>
  <si>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</si>
  <si>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</si>
  <si>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</si>
  <si>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</si>
  <si>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</si>
  <si>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</si>
  <si>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</si>
  <si>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</si>
  <si>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</si>
  <si>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</si>
  <si>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</si>
  <si>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</si>
  <si>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</si>
  <si>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</si>
  <si>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</si>
  <si>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</si>
  <si>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</si>
  <si>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</si>
  <si>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</si>
  <si>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</si>
  <si>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</si>
  <si>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</si>
  <si>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</si>
  <si>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</si>
  <si>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</si>
  <si>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</si>
  <si>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</si>
  <si>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</si>
  <si>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</si>
  <si>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</si>
  <si>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</si>
  <si>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</si>
  <si>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</si>
  <si>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</si>
  <si>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</si>
  <si>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</si>
  <si>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</si>
  <si>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</si>
  <si>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</si>
  <si>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</si>
  <si>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</si>
  <si>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</si>
  <si>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</si>
  <si>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</si>
  <si>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</si>
  <si>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</si>
  <si>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</si>
  <si>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</si>
  <si>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</si>
  <si>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</si>
  <si>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</si>
  <si>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</si>
  <si>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</si>
  <si>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</si>
  <si>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</si>
  <si>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</si>
  <si>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</si>
  <si>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</si>
  <si>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</si>
  <si>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</si>
  <si>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</si>
  <si>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</si>
  <si>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</si>
  <si>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</si>
  <si>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</si>
  <si>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</si>
  <si>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</si>
  <si>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</si>
  <si>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</si>
  <si>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</si>
  <si>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</si>
  <si>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</si>
  <si>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</si>
  <si>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</si>
  <si>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</si>
  <si>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</si>
  <si>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</si>
  <si>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</si>
  <si>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</si>
  <si>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</si>
  <si>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</si>
  <si>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</si>
  <si>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</si>
  <si>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</si>
  <si>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</si>
  <si>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</si>
  <si>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</si>
  <si>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</si>
  <si>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</si>
  <si>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</si>
  <si>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</si>
  <si>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</si>
  <si>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</si>
  <si>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</si>
  <si>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</si>
  <si>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</si>
  <si>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</si>
  <si>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</si>
  <si>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</si>
  <si>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</si>
  <si>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</si>
  <si>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</si>
  <si>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</si>
  <si>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</si>
  <si>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</si>
  <si>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</si>
  <si>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</si>
  <si>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</si>
  <si>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</si>
  <si>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</si>
  <si>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</si>
  <si>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</si>
  <si>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</si>
  <si>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</si>
  <si>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</si>
  <si>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</si>
  <si>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</si>
  <si>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</si>
  <si>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</si>
  <si>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</si>
  <si>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</si>
  <si>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</si>
  <si>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</si>
  <si>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</si>
  <si>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</si>
  <si>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</si>
  <si>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</si>
  <si>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</si>
  <si>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</si>
  <si>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</si>
  <si>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</si>
  <si>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</si>
  <si>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</si>
  <si>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</si>
  <si>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</si>
  <si>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</si>
  <si>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</si>
  <si>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</si>
  <si>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</si>
  <si>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</si>
  <si>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</si>
  <si>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</si>
  <si>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</si>
  <si>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</si>
  <si>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</si>
  <si>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</si>
  <si>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</si>
  <si>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</si>
  <si>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</si>
  <si>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</si>
  <si>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</si>
  <si>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</si>
  <si>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</si>
  <si>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</si>
  <si>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</si>
  <si>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</si>
  <si>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</si>
  <si>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</si>
  <si>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</si>
  <si>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</si>
  <si>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</si>
  <si>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</si>
  <si>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</si>
  <si>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</si>
  <si>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</si>
  <si>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</si>
  <si>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</si>
  <si>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</si>
  <si>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</si>
  <si>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</si>
  <si>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</si>
  <si>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</si>
  <si>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</si>
  <si>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</si>
  <si>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</si>
  <si>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</si>
  <si>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</si>
  <si>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</si>
  <si>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</si>
  <si>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</si>
  <si>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</si>
  <si>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</si>
  <si>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</si>
  <si>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</si>
  <si>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</si>
  <si>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</si>
  <si>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</si>
  <si>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</si>
  <si>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</si>
  <si>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</si>
  <si>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</si>
  <si>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</si>
  <si>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</si>
  <si>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</si>
  <si>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</si>
  <si>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</si>
  <si>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</si>
  <si>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</si>
  <si>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</si>
  <si>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</si>
  <si>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</si>
  <si>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</si>
  <si>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</si>
  <si>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</si>
  <si>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</si>
  <si>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</si>
  <si>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</si>
  <si>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</si>
  <si>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</si>
  <si>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</si>
  <si>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</si>
  <si>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</si>
  <si>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</si>
  <si>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</si>
  <si>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</si>
  <si>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</si>
  <si>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</si>
  <si>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</si>
  <si>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</si>
  <si>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</si>
  <si>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</si>
  <si>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</si>
  <si>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</si>
  <si>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</si>
  <si>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</si>
  <si>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</si>
  <si>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</si>
  <si>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</si>
  <si>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</si>
  <si>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</si>
  <si>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</si>
  <si>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</si>
  <si>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</si>
  <si>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</si>
  <si>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</si>
  <si>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</si>
  <si>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</si>
  <si>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</si>
  <si>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</si>
  <si>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</si>
  <si>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</si>
  <si>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</si>
  <si>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</si>
  <si>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</si>
  <si>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</si>
  <si>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</si>
  <si>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</si>
  <si>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</si>
  <si>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</si>
  <si>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</si>
  <si>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</si>
  <si>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</si>
  <si>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</si>
  <si>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</si>
  <si>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</si>
  <si>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</si>
  <si>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</si>
  <si>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</si>
  <si>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</si>
  <si>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</si>
  <si>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</si>
  <si>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</si>
  <si>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</si>
  <si>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</si>
  <si>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</si>
  <si>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</si>
  <si>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</si>
  <si>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</si>
  <si>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</si>
  <si>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</si>
  <si>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</si>
  <si>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</si>
  <si>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</si>
  <si>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</si>
  <si>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</si>
  <si>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</si>
  <si>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</si>
  <si>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</si>
  <si>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</si>
  <si>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</si>
  <si>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</si>
  <si>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</si>
  <si>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</si>
  <si>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</si>
  <si>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</si>
  <si>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</si>
  <si>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</si>
  <si>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</si>
  <si>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</si>
  <si>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</si>
  <si>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</si>
  <si>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</si>
  <si>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</si>
  <si>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</si>
  <si>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</si>
  <si>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</si>
  <si>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</si>
  <si>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</si>
  <si>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</si>
  <si>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</si>
  <si>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</si>
  <si>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</si>
  <si>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</si>
  <si>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</si>
  <si>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</si>
  <si>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</si>
  <si>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</si>
  <si>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</si>
  <si>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</si>
  <si>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</si>
  <si>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</si>
  <si>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</si>
  <si>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</si>
  <si>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</si>
  <si>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</si>
  <si>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</si>
  <si>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</si>
  <si>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</si>
  <si>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</si>
  <si>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</si>
  <si>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</si>
  <si>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</si>
  <si>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</si>
  <si>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</si>
  <si>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</si>
  <si>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</si>
  <si>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</si>
  <si>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</si>
  <si>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</si>
  <si>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</si>
  <si>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</si>
  <si>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</si>
  <si>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</si>
  <si>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</si>
  <si>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</si>
  <si>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</si>
  <si>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</si>
  <si>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</si>
  <si>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</si>
  <si>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</si>
  <si>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</si>
  <si>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</si>
  <si>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</si>
  <si>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</si>
  <si>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</si>
  <si>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</si>
  <si>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</si>
  <si>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</si>
  <si>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</si>
  <si>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</si>
  <si>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</si>
  <si>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</si>
  <si>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</si>
  <si>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</si>
  <si>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</si>
  <si>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</si>
  <si>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</si>
  <si>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</si>
  <si>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</si>
  <si>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</si>
  <si>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</si>
  <si>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</si>
  <si>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</si>
  <si>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</si>
  <si>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</si>
  <si>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</si>
  <si>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</si>
  <si>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</si>
  <si>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</si>
  <si>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</si>
  <si>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</si>
  <si>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</si>
  <si>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</si>
  <si>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</si>
  <si>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</si>
  <si>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</si>
  <si>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</si>
  <si>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</si>
  <si>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</si>
  <si>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</si>
  <si>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</si>
  <si>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</si>
  <si>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</si>
  <si>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</si>
  <si>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</si>
  <si>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</si>
  <si>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</si>
  <si>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</si>
  <si>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</si>
  <si>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</si>
  <si>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</si>
  <si>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</si>
  <si>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</si>
  <si>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</si>
  <si>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</si>
  <si>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</si>
  <si>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</si>
  <si>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</si>
  <si>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</si>
  <si>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</si>
  <si>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</si>
  <si>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</si>
  <si>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</si>
  <si>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</si>
  <si>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</si>
  <si>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</si>
  <si>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</si>
  <si>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</si>
  <si>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</si>
  <si>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</si>
  <si>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</si>
  <si>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</si>
  <si>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</si>
  <si>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</si>
  <si>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</si>
  <si>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</si>
  <si>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</si>
  <si>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</si>
  <si>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</si>
  <si>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</si>
  <si>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</si>
  <si>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</si>
  <si>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</si>
  <si>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</si>
  <si>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</si>
  <si>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</si>
  <si>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</si>
  <si>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</si>
  <si>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</si>
  <si>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</si>
  <si>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</si>
  <si>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</si>
  <si>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</si>
  <si>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</si>
  <si>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</si>
  <si>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</si>
  <si>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</si>
  <si>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</si>
  <si>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</si>
  <si>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</si>
  <si>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</si>
  <si>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</si>
  <si>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</si>
  <si>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</si>
  <si>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</si>
  <si>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</si>
  <si>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</si>
  <si>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</si>
  <si>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</si>
  <si>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</si>
  <si>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</si>
  <si>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</si>
  <si>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</si>
  <si>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</si>
  <si>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</si>
  <si>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</si>
  <si>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</si>
  <si>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</si>
  <si>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</si>
  <si>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</si>
  <si>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</si>
  <si>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</si>
  <si>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</si>
  <si>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</si>
  <si>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</si>
  <si>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</si>
  <si>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</si>
  <si>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</si>
  <si>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</si>
  <si>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</si>
  <si>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</si>
  <si>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</si>
  <si>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</si>
  <si>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</si>
  <si>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</si>
  <si>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</si>
  <si>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</si>
  <si>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</si>
  <si>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</si>
  <si>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</si>
  <si>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</si>
  <si>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</si>
  <si>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</si>
  <si>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</si>
  <si>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</si>
  <si>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</si>
  <si>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</si>
  <si>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</si>
  <si>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</si>
  <si>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</si>
  <si>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</si>
  <si>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</si>
  <si>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</si>
  <si>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</si>
  <si>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</si>
  <si>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</si>
  <si>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</si>
  <si>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</si>
  <si>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</si>
  <si>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</si>
  <si>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</si>
  <si>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</si>
  <si>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</si>
  <si>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</si>
  <si>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</si>
  <si>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</si>
  <si>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</si>
  <si>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</si>
  <si>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</si>
  <si>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</si>
  <si>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</si>
  <si>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</si>
  <si>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</si>
  <si>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</si>
  <si>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</si>
  <si>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</si>
  <si>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</si>
  <si>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</si>
  <si>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</si>
  <si>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</si>
  <si>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</si>
  <si>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</si>
  <si>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</si>
  <si>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</si>
  <si>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</si>
  <si>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</si>
  <si>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</si>
  <si>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</si>
  <si>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</si>
  <si>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</si>
  <si>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</si>
  <si>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</si>
  <si>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</si>
  <si>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</si>
  <si>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</si>
  <si>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</si>
  <si>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</si>
  <si>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</si>
  <si>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</si>
  <si>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</si>
  <si>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</si>
  <si>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</si>
  <si>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</si>
  <si>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</si>
  <si>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</si>
  <si>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</si>
  <si>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</si>
  <si>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</si>
  <si>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</si>
  <si>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</si>
  <si>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</si>
  <si>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</si>
  <si>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</si>
  <si>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</si>
  <si>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</si>
  <si>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</si>
  <si>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</si>
  <si>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</si>
  <si>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</si>
  <si>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</si>
  <si>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</si>
  <si>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</si>
  <si>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</si>
  <si>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</si>
  <si>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</si>
  <si>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</si>
  <si>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</si>
  <si>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</si>
  <si>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</si>
  <si>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</si>
  <si>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</si>
  <si>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</si>
  <si>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</si>
  <si>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</si>
  <si>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</si>
  <si>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</si>
  <si>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</si>
  <si>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</si>
  <si>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</si>
  <si>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</si>
  <si>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</si>
  <si>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</si>
  <si>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</si>
  <si>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</si>
  <si>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</si>
  <si>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</si>
  <si>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</si>
  <si>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</si>
  <si>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</si>
  <si>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</si>
  <si>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</si>
  <si>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</si>
  <si>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</si>
  <si>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</si>
  <si>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</si>
  <si>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</si>
  <si>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</si>
  <si>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</si>
  <si>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</si>
  <si>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</si>
  <si>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</si>
  <si>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</si>
  <si>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</si>
  <si>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</si>
  <si>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</si>
  <si>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</si>
  <si>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</si>
  <si>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</si>
  <si>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</si>
  <si>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</si>
  <si>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</si>
  <si>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</si>
  <si>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</si>
  <si>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</si>
  <si>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</si>
  <si>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</si>
  <si>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</si>
  <si>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</si>
  <si>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</si>
  <si>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</si>
  <si>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</si>
  <si>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</si>
  <si>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</si>
  <si>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</si>
  <si>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</si>
  <si>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</si>
  <si>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</si>
  <si>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</si>
  <si>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</si>
  <si>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</si>
  <si>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</si>
  <si>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</si>
  <si>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</si>
  <si>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</si>
  <si>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</si>
  <si>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</si>
  <si>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</si>
  <si>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</si>
  <si>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</si>
  <si>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</si>
  <si>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</si>
  <si>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</si>
  <si>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</si>
  <si>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</si>
  <si>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</si>
  <si>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</si>
  <si>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</si>
  <si>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</si>
  <si>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</si>
  <si>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</si>
  <si>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</si>
  <si>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</si>
  <si>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</si>
  <si>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</si>
  <si>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</si>
  <si>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</si>
  <si>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</si>
  <si>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</si>
  <si>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</si>
  <si>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</si>
  <si>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</si>
  <si>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</si>
  <si>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</si>
  <si>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</si>
  <si>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</si>
  <si>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</si>
  <si>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</si>
  <si>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</si>
  <si>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</si>
  <si>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</si>
  <si>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</si>
  <si>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</si>
  <si>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</si>
  <si>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</si>
  <si>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</si>
  <si>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</si>
  <si>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</si>
  <si>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</si>
  <si>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</si>
  <si>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</si>
  <si>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</si>
  <si>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</si>
  <si>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</si>
  <si>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</si>
  <si>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</si>
  <si>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</si>
  <si>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</si>
  <si>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</si>
  <si>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</si>
  <si>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</si>
  <si>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</si>
  <si>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</si>
  <si>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</si>
  <si>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</si>
  <si>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</si>
  <si>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</si>
  <si>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</si>
  <si>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</si>
  <si>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</si>
  <si>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</si>
  <si>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</si>
  <si>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</si>
  <si>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</si>
  <si>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</si>
  <si>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</si>
  <si>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</si>
  <si>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</si>
  <si>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</si>
  <si>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</si>
  <si>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</si>
  <si>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</si>
  <si>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</si>
  <si>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</si>
  <si>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</si>
  <si>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</si>
  <si>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</si>
  <si>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</si>
  <si>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</si>
  <si>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</si>
  <si>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</si>
  <si>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</si>
  <si>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</si>
  <si>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</si>
  <si>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</si>
  <si>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</si>
  <si>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</si>
  <si>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</si>
  <si>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</si>
  <si>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</si>
  <si>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</si>
  <si>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</si>
  <si>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</si>
  <si>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</si>
  <si>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</si>
  <si>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</si>
  <si>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</si>
  <si>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</si>
  <si>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</si>
  <si>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</si>
  <si>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</si>
  <si>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</si>
  <si>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</si>
  <si>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</si>
  <si>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</si>
  <si>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</si>
  <si>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</si>
  <si>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</si>
  <si>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</si>
  <si>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</si>
  <si>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</si>
  <si>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</si>
  <si>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</si>
  <si>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</si>
  <si>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</si>
  <si>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</si>
  <si>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</si>
  <si>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</si>
  <si>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</si>
  <si>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</si>
  <si>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</si>
  <si>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</si>
  <si>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</si>
  <si>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</si>
  <si>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</si>
  <si>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</si>
  <si>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</si>
  <si>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</si>
  <si>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</si>
  <si>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</si>
  <si>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</si>
  <si>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</si>
  <si>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</si>
  <si>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</si>
  <si>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</si>
  <si>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</si>
  <si>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</si>
  <si>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</si>
  <si>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</si>
  <si>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</si>
  <si>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</si>
  <si>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</si>
  <si>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</si>
  <si>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</si>
  <si>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</si>
  <si>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</si>
  <si>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</si>
  <si>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</si>
  <si>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</si>
  <si>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</si>
  <si>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</si>
  <si>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</si>
  <si>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</si>
  <si>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</si>
  <si>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</si>
  <si>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</si>
  <si>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</si>
  <si>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</si>
  <si>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</si>
  <si>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</si>
  <si>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</si>
  <si>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</si>
  <si>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</si>
  <si>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</si>
  <si>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</si>
  <si>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</si>
  <si>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</si>
  <si>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</si>
  <si>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</si>
  <si>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</si>
  <si>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</si>
  <si>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</si>
  <si>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</si>
  <si>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</si>
  <si>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</si>
  <si>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</si>
  <si>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</si>
  <si>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</si>
  <si>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</si>
  <si>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</si>
  <si>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</si>
  <si>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</si>
  <si>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</si>
  <si>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</si>
  <si>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</si>
  <si>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</si>
  <si>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</si>
  <si>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</si>
  <si>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</si>
  <si>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</si>
  <si>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</si>
  <si>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</si>
  <si>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</si>
  <si>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</si>
  <si>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</si>
  <si>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</si>
  <si>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</si>
  <si>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</si>
  <si>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</si>
  <si>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</si>
  <si>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</si>
  <si>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</si>
  <si>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</si>
  <si>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</si>
  <si>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</si>
  <si>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</si>
  <si>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</si>
  <si>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</si>
  <si>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</si>
  <si>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</si>
  <si>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</si>
  <si>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</si>
  <si>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</si>
  <si>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</si>
  <si>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</si>
  <si>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</si>
  <si>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</si>
  <si>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</si>
  <si>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</si>
  <si>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</si>
  <si>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</si>
  <si>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</si>
  <si>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</si>
  <si>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</si>
  <si>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</si>
  <si>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</si>
  <si>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</si>
  <si>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</si>
  <si>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</si>
  <si>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</si>
  <si>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</si>
  <si>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</si>
  <si>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</si>
  <si>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</si>
  <si>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</si>
  <si>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</si>
  <si>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</si>
  <si>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</si>
  <si>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</si>
  <si>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</si>
  <si>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</si>
  <si>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</si>
  <si>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</si>
  <si>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</si>
  <si>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</si>
  <si>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</si>
  <si>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</si>
  <si>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</si>
  <si>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</si>
  <si>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</si>
  <si>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</si>
  <si>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</si>
  <si>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</si>
  <si>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</si>
  <si>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</si>
  <si>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</si>
  <si>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</si>
  <si>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</si>
  <si>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</si>
  <si>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</si>
  <si>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</si>
  <si>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</si>
  <si>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</si>
  <si>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</si>
  <si>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</si>
  <si>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</si>
  <si>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</si>
  <si>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</si>
  <si>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</si>
  <si>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</si>
  <si>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</si>
  <si>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</si>
  <si>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</si>
  <si>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</si>
  <si>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</si>
  <si>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</si>
  <si>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</si>
  <si>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</si>
  <si>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</si>
  <si>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</si>
  <si>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</si>
  <si>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</si>
  <si>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</si>
  <si>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</si>
  <si>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</si>
  <si>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</si>
  <si>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</si>
  <si>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</si>
  <si>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</si>
  <si>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</si>
  <si>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</si>
  <si>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</si>
  <si>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</si>
  <si>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</si>
  <si>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</si>
  <si>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</si>
  <si>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</si>
  <si>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</si>
  <si>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</si>
  <si>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</si>
  <si>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</si>
  <si>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</si>
  <si>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</si>
  <si>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</si>
  <si>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</si>
  <si>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</si>
  <si>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</si>
  <si>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</si>
  <si>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</si>
  <si>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</si>
  <si>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</si>
  <si>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</si>
  <si>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</si>
  <si>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</si>
  <si>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</si>
  <si>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</si>
  <si>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</si>
  <si>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</si>
  <si>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</si>
  <si>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</si>
  <si>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</si>
  <si>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</si>
  <si>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</si>
  <si>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</si>
  <si>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</si>
  <si>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</si>
  <si>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</si>
  <si>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</si>
  <si>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</si>
  <si>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</si>
  <si>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</si>
  <si>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</si>
  <si>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</si>
  <si>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</si>
  <si>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</si>
  <si>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</si>
  <si>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</si>
  <si>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</si>
  <si>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</si>
  <si>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</si>
  <si>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</si>
  <si>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</si>
  <si>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</si>
  <si>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</si>
  <si>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</si>
  <si>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</si>
  <si>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</si>
  <si>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</si>
  <si>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</si>
  <si>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</si>
  <si>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</si>
  <si>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</si>
  <si>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</si>
  <si>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</si>
  <si>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</si>
  <si>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</si>
  <si>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</si>
  <si>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</si>
  <si>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</si>
  <si>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</si>
  <si>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</si>
  <si>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</si>
  <si>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</si>
  <si>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</si>
  <si>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</si>
  <si>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</si>
  <si>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</si>
  <si>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</si>
  <si>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</si>
  <si>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</si>
  <si>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</si>
  <si>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</si>
  <si>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</si>
  <si>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</si>
  <si>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</si>
  <si>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</si>
  <si>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</si>
  <si>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</si>
  <si>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</si>
  <si>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</si>
  <si>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</si>
  <si>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</si>
  <si>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</si>
  <si>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</si>
  <si>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</si>
  <si>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</si>
  <si>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</si>
  <si>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</si>
  <si>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</si>
  <si>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</si>
  <si>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</si>
  <si>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</si>
  <si>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</si>
  <si>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</si>
  <si>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</si>
  <si>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</si>
  <si>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</si>
  <si>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</si>
  <si>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</si>
  <si>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</si>
  <si>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</si>
  <si>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</si>
  <si>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</si>
  <si>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</si>
  <si>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</si>
  <si>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</si>
  <si>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</si>
  <si>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</si>
  <si>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</si>
  <si>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</si>
  <si>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</si>
  <si>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</si>
  <si>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</si>
  <si>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</si>
  <si>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</si>
  <si>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</si>
  <si>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</si>
  <si>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</si>
  <si>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</si>
  <si>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</si>
  <si>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</si>
  <si>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</si>
  <si>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</si>
  <si>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</si>
  <si>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</si>
  <si>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</si>
  <si>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</si>
  <si>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</si>
  <si>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</si>
  <si>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</si>
  <si>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</si>
  <si>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</si>
  <si>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</si>
  <si>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</si>
  <si>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</si>
  <si>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</si>
  <si>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</si>
  <si>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</si>
  <si>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</si>
  <si>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</si>
  <si>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</si>
  <si>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</si>
  <si>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</si>
  <si>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</si>
  <si>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</si>
  <si>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</si>
  <si>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</si>
  <si>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</si>
  <si>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</si>
  <si>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</si>
  <si>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</si>
  <si>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</si>
  <si>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</si>
  <si>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</si>
  <si>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</si>
  <si>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</si>
  <si>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</si>
  <si>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</si>
  <si>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</si>
  <si>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</si>
  <si>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</si>
  <si>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</si>
  <si>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</si>
  <si>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</si>
  <si>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</si>
  <si>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</si>
  <si>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</si>
  <si>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</si>
  <si>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</si>
  <si>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</si>
  <si>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</si>
  <si>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</si>
  <si>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</si>
  <si>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</si>
  <si>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</si>
  <si>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</si>
  <si>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</si>
  <si>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</si>
  <si>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</si>
  <si>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</si>
  <si>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</si>
  <si>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</si>
  <si>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</si>
  <si>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</si>
  <si>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</si>
  <si>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</si>
  <si>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</si>
  <si>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</si>
  <si>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</si>
  <si>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</si>
  <si>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</si>
  <si>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</si>
  <si>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</si>
  <si>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</si>
  <si>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</si>
  <si>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</si>
  <si>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</si>
  <si>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</si>
  <si>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</si>
  <si>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</si>
  <si>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</si>
  <si>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</si>
  <si>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</si>
  <si>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</si>
  <si>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</si>
  <si>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</si>
  <si>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</si>
  <si>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</si>
  <si>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</si>
  <si>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</si>
  <si>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</si>
  <si>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</si>
  <si>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</si>
  <si>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</si>
  <si>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</si>
  <si>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</si>
  <si>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</si>
  <si>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</si>
  <si>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</si>
  <si>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</si>
  <si>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</si>
  <si>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</si>
  <si>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</si>
  <si>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</si>
  <si>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</si>
  <si>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</si>
  <si>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</si>
  <si>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</si>
  <si>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</si>
  <si>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</si>
  <si>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</si>
  <si>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</si>
  <si>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</si>
  <si>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</si>
  <si>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</si>
  <si>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</si>
  <si>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</si>
  <si>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</si>
  <si>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</si>
  <si>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</si>
  <si>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</si>
  <si>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</si>
  <si>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</si>
  <si>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</si>
  <si>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</si>
  <si>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</si>
  <si>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</si>
  <si>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</si>
  <si>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</si>
  <si>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</si>
  <si>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</si>
  <si>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</si>
  <si>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</si>
  <si>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</si>
  <si>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</si>
  <si>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</si>
  <si>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</si>
  <si>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</si>
  <si>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</si>
  <si>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</si>
  <si>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</si>
  <si>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</si>
  <si>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</si>
  <si>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</si>
  <si>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</si>
  <si>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</si>
  <si>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</si>
  <si>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</si>
  <si>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</si>
  <si>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</si>
  <si>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</si>
  <si>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</si>
  <si>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</si>
  <si>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</si>
  <si>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</si>
  <si>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</si>
  <si>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</si>
  <si>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</si>
  <si>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</si>
  <si>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</si>
  <si>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</si>
  <si>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</si>
  <si>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</si>
  <si>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</si>
  <si>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</si>
  <si>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</si>
  <si>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</si>
  <si>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</si>
  <si>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</si>
  <si>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</si>
  <si>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</si>
  <si>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</si>
  <si>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</si>
  <si>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</si>
  <si>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</si>
  <si>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</si>
  <si>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</si>
  <si>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</si>
  <si>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</si>
  <si>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</si>
  <si>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</si>
  <si>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</si>
  <si>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</si>
  <si>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</si>
  <si>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</si>
  <si>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</si>
  <si>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</si>
  <si>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</si>
  <si>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</si>
  <si>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</si>
  <si>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</si>
  <si>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</si>
  <si>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</si>
  <si>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</si>
  <si>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</si>
  <si>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</si>
  <si>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</si>
  <si>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</si>
  <si>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</si>
  <si>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</si>
  <si>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</si>
  <si>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</si>
  <si>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</si>
  <si>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</si>
  <si>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</si>
  <si>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</si>
  <si>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</si>
  <si>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</si>
  <si>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</si>
  <si>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</si>
  <si>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</si>
  <si>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</si>
  <si>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</si>
  <si>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</si>
  <si>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</si>
  <si>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</si>
  <si>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</si>
  <si>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</si>
  <si>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</si>
  <si>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</si>
  <si>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</si>
  <si>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</si>
  <si>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</si>
  <si>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</si>
  <si>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</si>
  <si>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</si>
  <si>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</si>
  <si>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</si>
  <si>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</si>
  <si>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</si>
  <si>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</si>
  <si>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</si>
  <si>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</si>
  <si>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</si>
  <si>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</si>
  <si>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</si>
  <si>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</si>
  <si>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</si>
  <si>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</si>
  <si>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</si>
  <si>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</si>
  <si>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</si>
  <si>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</si>
  <si>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</si>
  <si>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</si>
  <si>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</si>
  <si>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</si>
  <si>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</si>
  <si>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</si>
  <si>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</si>
  <si>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</si>
  <si>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</si>
  <si>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</si>
  <si>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</si>
  <si>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</si>
  <si>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</si>
  <si>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</si>
  <si>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</si>
  <si>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</si>
  <si>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</si>
  <si>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</si>
  <si>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</si>
  <si>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</si>
  <si>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</si>
  <si>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</si>
  <si>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</si>
  <si>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</si>
  <si>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</si>
  <si>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</si>
  <si>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</si>
  <si>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</si>
  <si>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</si>
  <si>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</si>
  <si>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</si>
  <si>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</si>
  <si>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</si>
  <si>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</si>
  <si>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</si>
  <si>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</si>
  <si>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</si>
  <si>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</si>
  <si>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</si>
  <si>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</si>
  <si>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</si>
  <si>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</si>
  <si>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</si>
  <si>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</si>
  <si>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</si>
  <si>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</si>
  <si>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</si>
  <si>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</si>
  <si>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</si>
  <si>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</si>
  <si>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</si>
  <si>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</si>
  <si>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</si>
  <si>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</si>
  <si>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</si>
  <si>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</si>
  <si>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</si>
  <si>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</si>
  <si>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</si>
  <si>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</si>
  <si>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</si>
  <si>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</si>
  <si>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</si>
  <si>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</si>
  <si>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</si>
  <si>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</si>
  <si>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</si>
  <si>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</si>
  <si>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</si>
  <si>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</si>
  <si>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</si>
  <si>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</si>
  <si>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</si>
  <si>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</si>
  <si>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</si>
  <si>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</si>
  <si>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</si>
  <si>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</si>
  <si>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</si>
  <si>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</si>
  <si>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</si>
  <si>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</si>
  <si>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</si>
  <si>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</si>
  <si>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</si>
  <si>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</si>
  <si>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</si>
  <si>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</si>
  <si>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</si>
  <si>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</si>
  <si>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</si>
  <si>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</si>
  <si>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</si>
  <si>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</si>
  <si>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</si>
  <si>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</si>
  <si>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</si>
  <si>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</si>
  <si>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</si>
  <si>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</si>
  <si>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</si>
  <si>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</si>
  <si>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</si>
  <si>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</si>
  <si>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</si>
  <si>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</si>
  <si>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</si>
  <si>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</si>
  <si>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</si>
  <si>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</si>
  <si>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</si>
  <si>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</si>
  <si>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</si>
  <si>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</si>
  <si>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</si>
  <si>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</si>
  <si>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</si>
  <si>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</si>
  <si>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</si>
  <si>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</si>
  <si>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</si>
  <si>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</si>
  <si>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</si>
  <si>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</si>
  <si>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</si>
  <si>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</si>
  <si>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</si>
  <si>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</si>
  <si>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</si>
  <si>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</si>
  <si>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</si>
  <si>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</si>
  <si>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</si>
  <si>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</si>
  <si>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</si>
  <si>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</si>
  <si>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</si>
  <si>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</si>
  <si>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</si>
  <si>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</si>
  <si>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</si>
  <si>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</si>
  <si>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</si>
  <si>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</si>
  <si>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</si>
  <si>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</si>
  <si>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</si>
  <si>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</si>
  <si>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</si>
  <si>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</si>
  <si>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</si>
  <si>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</si>
  <si>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</si>
  <si>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</si>
  <si>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</si>
  <si>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</si>
  <si>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</si>
  <si>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</si>
  <si>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</si>
  <si>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</si>
  <si>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</si>
  <si>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</si>
  <si>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</si>
  <si>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</si>
  <si>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</si>
  <si>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</si>
  <si>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</si>
  <si>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</si>
  <si>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</si>
  <si>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</si>
  <si>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</si>
  <si>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</si>
  <si>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</si>
  <si>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</si>
  <si>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</si>
  <si>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</si>
  <si>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</si>
  <si>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</si>
  <si>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</si>
  <si>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</si>
  <si>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</si>
  <si>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</si>
  <si>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</si>
  <si>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</si>
  <si>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</si>
  <si>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</si>
  <si>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</si>
  <si>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</si>
  <si>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</si>
  <si>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</si>
  <si>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</si>
  <si>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</si>
  <si>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</si>
  <si>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</si>
  <si>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</si>
  <si>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</si>
  <si>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</si>
  <si>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</si>
  <si>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</si>
  <si>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</si>
  <si>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</si>
  <si>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</si>
  <si>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</si>
  <si>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</si>
  <si>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</si>
  <si>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</si>
  <si>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</si>
  <si>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</si>
  <si>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</si>
  <si>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</si>
  <si>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</si>
  <si>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</si>
  <si>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</si>
  <si>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</si>
  <si>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</si>
  <si>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</si>
  <si>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</si>
  <si>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</si>
  <si>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</si>
  <si>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</si>
  <si>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</si>
  <si>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</si>
  <si>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</si>
  <si>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</si>
  <si>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</si>
  <si>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</si>
  <si>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</si>
  <si>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</si>
  <si>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</si>
  <si>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</si>
  <si>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</si>
  <si>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</si>
  <si>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</si>
  <si>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</si>
  <si>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</si>
  <si>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</si>
  <si>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</si>
  <si>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</si>
  <si>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</si>
  <si>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</si>
  <si>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</si>
  <si>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</si>
  <si>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</si>
  <si>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</si>
  <si>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</si>
  <si>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</si>
  <si>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</si>
  <si>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</si>
  <si>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</si>
  <si>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</si>
  <si>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</si>
  <si>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</si>
  <si>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</si>
  <si>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</si>
  <si>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</si>
  <si>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</si>
  <si>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</si>
  <si>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</si>
  <si>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</si>
  <si>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</si>
  <si>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</si>
  <si>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</si>
  <si>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</si>
  <si>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</si>
  <si>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</si>
  <si>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</si>
  <si>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</si>
  <si>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</si>
  <si>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</si>
  <si>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</si>
  <si>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</si>
  <si>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</si>
  <si>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</si>
  <si>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</si>
  <si>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</si>
  <si>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</si>
  <si>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</si>
  <si>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</si>
  <si>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</si>
  <si>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</si>
  <si>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</si>
  <si>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</si>
  <si>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</si>
  <si>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</si>
  <si>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</si>
  <si>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</si>
  <si>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</si>
  <si>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</si>
  <si>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</si>
  <si>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</si>
  <si>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</si>
  <si>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</si>
  <si>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</si>
  <si>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</si>
  <si>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</si>
  <si>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</si>
  <si>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</si>
  <si>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</si>
  <si>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</si>
  <si>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</si>
  <si>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</si>
  <si>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</si>
  <si>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</si>
  <si>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</si>
  <si>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</si>
  <si>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</si>
  <si>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</si>
  <si>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</si>
  <si>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</si>
  <si>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</si>
  <si>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</si>
  <si>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</si>
  <si>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</si>
  <si>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</si>
  <si>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</si>
  <si>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</si>
  <si>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</si>
  <si>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</si>
  <si>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</si>
  <si>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</si>
  <si>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</si>
  <si>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</si>
  <si>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</si>
  <si>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</si>
  <si>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</si>
  <si>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</si>
  <si>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</si>
  <si>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</si>
  <si>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</si>
  <si>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</si>
  <si>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</si>
  <si>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</si>
  <si>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</si>
  <si>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</si>
  <si>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</si>
  <si>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</si>
  <si>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</si>
  <si>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</si>
  <si>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</si>
  <si>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</si>
  <si>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</si>
  <si>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</si>
  <si>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</si>
  <si>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</si>
  <si>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</si>
  <si>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</si>
  <si>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</si>
  <si>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</si>
  <si>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</si>
  <si>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</si>
  <si>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</si>
  <si>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</si>
  <si>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</si>
  <si>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</si>
  <si>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</si>
  <si>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</si>
  <si>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</si>
  <si>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</si>
  <si>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</si>
  <si>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</si>
  <si>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</si>
  <si>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</si>
  <si>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</si>
  <si>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</si>
  <si>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</si>
  <si>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</si>
  <si>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</si>
  <si>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</si>
  <si>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</si>
  <si>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</si>
  <si>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</si>
  <si>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</si>
  <si>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</si>
  <si>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</si>
  <si>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</si>
  <si>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</si>
  <si>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</si>
  <si>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</si>
  <si>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</si>
  <si>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</si>
  <si>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</si>
  <si>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</si>
  <si>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</si>
  <si>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</si>
  <si>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</si>
  <si>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</si>
  <si>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</si>
  <si>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</si>
  <si>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</si>
  <si>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</si>
  <si>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</si>
  <si>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</si>
  <si>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</si>
  <si>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</si>
  <si>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</si>
  <si>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</si>
  <si>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</si>
  <si>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</si>
  <si>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</si>
  <si>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</si>
  <si>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</si>
  <si>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</si>
  <si>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</si>
  <si>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</si>
  <si>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</si>
  <si>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</si>
  <si>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</si>
  <si>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</si>
  <si>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</si>
  <si>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</si>
  <si>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</si>
  <si>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</si>
  <si>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</si>
  <si>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</si>
  <si>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</si>
  <si>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</si>
  <si>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</si>
  <si>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</si>
  <si>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</si>
  <si>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</si>
  <si>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</si>
  <si>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</si>
  <si>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</si>
  <si>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</si>
  <si>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</si>
  <si>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</si>
  <si>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</si>
  <si>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</si>
  <si>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</si>
  <si>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</si>
  <si>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</si>
  <si>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</si>
  <si>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</si>
  <si>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</si>
  <si>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</si>
  <si>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</si>
  <si>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</si>
  <si>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</si>
  <si>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</si>
  <si>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</si>
  <si>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</si>
  <si>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</si>
  <si>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</si>
  <si>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</si>
  <si>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</si>
  <si>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</si>
  <si>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</si>
  <si>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</si>
  <si>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</si>
  <si>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</si>
  <si>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</si>
  <si>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</si>
  <si>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</si>
  <si>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</si>
  <si>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</si>
  <si>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</si>
  <si>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</si>
  <si>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</si>
  <si>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</si>
  <si>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</si>
  <si>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</si>
  <si>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</si>
  <si>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</si>
  <si>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</si>
  <si>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</si>
  <si>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</si>
  <si>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</si>
  <si>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</si>
  <si>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</si>
  <si>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</si>
  <si>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</si>
  <si>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</si>
  <si>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</si>
  <si>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</si>
  <si>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</si>
  <si>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</si>
  <si>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</si>
  <si>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</si>
  <si>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</si>
  <si>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</si>
  <si>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</si>
  <si>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</si>
  <si>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</si>
  <si>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</si>
  <si>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</si>
  <si>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</si>
  <si>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</si>
  <si>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</si>
  <si>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</si>
  <si>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</si>
  <si>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</si>
  <si>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</si>
  <si>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</si>
  <si>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</si>
  <si>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</si>
  <si>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</si>
  <si>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</si>
  <si>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</si>
  <si>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</si>
  <si>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</si>
  <si>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</si>
  <si>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</si>
  <si>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</si>
  <si>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</si>
  <si>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</si>
  <si>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</si>
  <si>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</si>
  <si>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</si>
  <si>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</si>
  <si>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</si>
  <si>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</si>
  <si>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</si>
  <si>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</si>
  <si>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</si>
  <si>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</si>
  <si>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</si>
  <si>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</si>
  <si>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</si>
  <si>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</si>
  <si>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</si>
  <si>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</si>
  <si>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</si>
  <si>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</si>
  <si>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</si>
  <si>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</si>
  <si>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</si>
  <si>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</si>
  <si>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</si>
  <si>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</si>
  <si>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</si>
  <si>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</si>
  <si>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</si>
  <si>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</si>
  <si>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</si>
  <si>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</si>
  <si>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</si>
  <si>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</si>
  <si>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</si>
  <si>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</si>
  <si>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</si>
  <si>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</si>
  <si>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</si>
  <si>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</si>
  <si>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</si>
  <si>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</si>
  <si>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</si>
  <si>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</si>
  <si>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</si>
  <si>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</si>
  <si>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</si>
  <si>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</si>
  <si>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</si>
  <si>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</si>
  <si>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</si>
  <si>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</si>
  <si>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</si>
  <si>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</si>
  <si>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</si>
  <si>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</si>
  <si>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</si>
  <si>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</si>
  <si>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</si>
  <si>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</si>
  <si>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</si>
  <si>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</si>
  <si>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</si>
  <si>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</si>
  <si>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</si>
  <si>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</si>
  <si>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</si>
  <si>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</si>
  <si>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</si>
  <si>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</si>
  <si>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</si>
  <si>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</si>
  <si>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</si>
  <si>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</si>
  <si>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</si>
  <si>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</si>
  <si>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</si>
  <si>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</si>
  <si>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</si>
  <si>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</si>
  <si>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</si>
  <si>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</si>
  <si>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</si>
  <si>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</si>
  <si>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</si>
  <si>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</si>
  <si>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</si>
  <si>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</si>
  <si>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</si>
  <si>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</si>
  <si>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</si>
  <si>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</si>
  <si>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</si>
  <si>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</si>
  <si>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</si>
  <si>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</si>
  <si>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</si>
  <si>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</si>
  <si>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</si>
  <si>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</si>
  <si>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</si>
  <si>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</si>
  <si>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</si>
  <si>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</si>
  <si>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</si>
  <si>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</si>
  <si>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</si>
  <si>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</si>
  <si>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</si>
  <si>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</si>
  <si>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</si>
  <si>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</si>
  <si>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</si>
  <si>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</si>
  <si>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</si>
  <si>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</si>
  <si>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</si>
  <si>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</si>
  <si>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</si>
  <si>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</si>
  <si>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</si>
  <si>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</si>
  <si>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</si>
  <si>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</si>
  <si>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</si>
  <si>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</si>
  <si>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</si>
  <si>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</si>
  <si>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</si>
  <si>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</si>
  <si>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</si>
  <si>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</si>
  <si>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</si>
  <si>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</si>
  <si>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</si>
  <si>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</si>
  <si>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</si>
  <si>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</si>
  <si>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</si>
  <si>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</si>
  <si>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</si>
  <si>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</si>
  <si>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</si>
  <si>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</si>
  <si>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</si>
  <si>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</si>
  <si>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</si>
  <si>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</si>
  <si>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</si>
  <si>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</si>
  <si>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</si>
  <si>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</si>
  <si>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</si>
  <si>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</si>
  <si>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</si>
  <si>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</si>
  <si>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</si>
  <si>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</si>
  <si>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</si>
  <si>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</si>
  <si>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</si>
  <si>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</si>
  <si>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</si>
  <si>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</si>
  <si>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</si>
  <si>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</si>
  <si>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</si>
  <si>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</si>
  <si>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</si>
  <si>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</si>
  <si>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</si>
  <si>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</si>
  <si>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</si>
  <si>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</si>
  <si>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</si>
  <si>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</si>
  <si>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</si>
  <si>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</si>
  <si>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</si>
  <si>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</si>
  <si>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</si>
  <si>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</si>
  <si>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</si>
  <si>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</si>
  <si>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</si>
  <si>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</si>
  <si>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</si>
  <si>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</si>
  <si>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</si>
  <si>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</si>
  <si>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</si>
  <si>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</si>
  <si>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</si>
  <si>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</si>
  <si>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</si>
  <si>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</si>
  <si>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</si>
  <si>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</si>
  <si>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</si>
  <si>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</si>
  <si>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</si>
  <si>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</si>
  <si>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</si>
  <si>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</si>
  <si>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</si>
  <si>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</si>
  <si>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</si>
  <si>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</si>
  <si>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</si>
  <si>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</si>
  <si>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</si>
  <si>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</si>
  <si>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</si>
  <si>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</si>
  <si>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</si>
  <si>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</si>
  <si>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</si>
  <si>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</si>
  <si>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</si>
  <si>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</si>
  <si>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</si>
  <si>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</si>
  <si>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</si>
  <si>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</si>
  <si>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</si>
  <si>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</si>
  <si>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</si>
  <si>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</si>
  <si>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</si>
  <si>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</si>
  <si>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</si>
  <si>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</si>
  <si>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</si>
  <si>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</si>
  <si>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</si>
  <si>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</si>
  <si>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</si>
  <si>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</si>
  <si>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</si>
  <si>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</si>
  <si>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</si>
  <si>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</si>
  <si>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</si>
  <si>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</si>
  <si>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</si>
  <si>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</si>
  <si>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</si>
  <si>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</si>
  <si>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</si>
  <si>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</si>
  <si>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</si>
  <si>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</si>
  <si>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</si>
  <si>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</si>
  <si>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</si>
  <si>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</si>
  <si>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</si>
  <si>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</si>
  <si>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</si>
  <si>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</si>
  <si>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</si>
  <si>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</si>
  <si>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</si>
  <si>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</si>
  <si>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</si>
  <si>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</si>
  <si>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</si>
  <si>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</si>
  <si>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</si>
  <si>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</si>
  <si>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</si>
  <si>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</si>
  <si>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</si>
  <si>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</si>
  <si>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</si>
  <si>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</si>
  <si>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</si>
  <si>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</si>
  <si>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</si>
  <si>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</si>
  <si>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</si>
  <si>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</si>
  <si>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</si>
  <si>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</si>
  <si>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</si>
  <si>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</si>
  <si>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</si>
  <si>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</si>
  <si>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</si>
  <si>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</si>
  <si>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</si>
  <si>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</si>
  <si>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</si>
  <si>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</si>
  <si>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</si>
  <si>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</si>
  <si>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</si>
  <si>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</si>
  <si>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</si>
  <si>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</si>
  <si>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</si>
  <si>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</si>
  <si>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</si>
  <si>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</si>
  <si>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</si>
  <si>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</si>
  <si>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</si>
  <si>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</si>
  <si>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</si>
  <si>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</si>
  <si>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</si>
  <si>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</si>
  <si>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</si>
  <si>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</si>
  <si>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</si>
  <si>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</si>
  <si>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</si>
  <si>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</si>
  <si>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</si>
  <si>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</si>
  <si>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</si>
  <si>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</si>
  <si>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</si>
  <si>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</si>
  <si>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</si>
  <si>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</si>
  <si>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</si>
  <si>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</si>
  <si>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</si>
  <si>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</si>
  <si>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</si>
  <si>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</si>
  <si>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</si>
  <si>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</si>
  <si>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</si>
  <si>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</si>
  <si>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</si>
  <si>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</si>
  <si>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</si>
  <si>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</si>
  <si>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</si>
  <si>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</si>
  <si>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</si>
  <si>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</si>
  <si>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</si>
  <si>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</si>
  <si>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</si>
  <si>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</si>
  <si>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</si>
  <si>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</si>
  <si>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</si>
  <si>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</si>
  <si>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</si>
  <si>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</si>
  <si>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</si>
  <si>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</si>
  <si>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</si>
  <si>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</si>
  <si>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</si>
  <si>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</si>
  <si>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</si>
  <si>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</si>
  <si>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</si>
  <si>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</si>
  <si>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</si>
  <si>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</si>
  <si>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</si>
  <si>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</si>
  <si>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</si>
  <si>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</si>
  <si>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</si>
  <si>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</si>
  <si>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</si>
  <si>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</si>
  <si>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</si>
  <si>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</si>
  <si>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</si>
  <si>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</si>
  <si>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</si>
  <si>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</si>
  <si>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</si>
  <si>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</si>
  <si>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</si>
  <si>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</si>
  <si>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</si>
  <si>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</si>
  <si>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</si>
  <si>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</si>
  <si>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</si>
  <si>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</si>
  <si>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</si>
  <si>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</si>
  <si>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</si>
  <si>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</si>
  <si>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</si>
  <si>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</si>
  <si>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</si>
  <si>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</si>
  <si>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</si>
  <si>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</si>
  <si>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</si>
  <si>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</si>
  <si>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</si>
  <si>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</si>
  <si>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</si>
  <si>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</si>
  <si>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</si>
  <si>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</si>
  <si>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</si>
  <si>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</si>
  <si>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</si>
  <si>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</si>
  <si>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</si>
  <si>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</si>
  <si>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</si>
  <si>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</si>
  <si>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</si>
  <si>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</si>
  <si>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</si>
  <si>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</si>
  <si>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</si>
  <si>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</si>
  <si>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</si>
  <si>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</si>
  <si>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</si>
  <si>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</si>
  <si>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</si>
  <si>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</si>
  <si>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</si>
  <si>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</si>
  <si>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</si>
  <si>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</si>
  <si>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</si>
  <si>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</si>
  <si>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</si>
  <si>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</si>
  <si>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</si>
  <si>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</si>
  <si>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</si>
  <si>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</si>
  <si>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</si>
  <si>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</si>
  <si>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</si>
  <si>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</si>
  <si>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</si>
  <si>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</si>
  <si>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</si>
  <si>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</si>
  <si>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</si>
  <si>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</si>
  <si>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</si>
  <si>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</si>
  <si>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</si>
  <si>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</si>
  <si>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</si>
  <si>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</si>
  <si>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</si>
  <si>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</si>
  <si>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</si>
  <si>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</si>
  <si>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</si>
  <si>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</si>
  <si>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</si>
  <si>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</si>
  <si>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</si>
  <si>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</si>
  <si>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</si>
  <si>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</si>
  <si>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</si>
  <si>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</si>
  <si>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</si>
  <si>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</si>
  <si>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</si>
  <si>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</si>
  <si>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</si>
  <si>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</si>
  <si>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</si>
  <si>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</si>
  <si>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</si>
  <si>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</si>
  <si>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</si>
  <si>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</si>
  <si>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</si>
  <si>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</si>
  <si>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</si>
  <si>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</si>
  <si>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</si>
  <si>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</si>
  <si>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</si>
  <si>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</si>
  <si>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</si>
  <si>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</si>
  <si>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</si>
  <si>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</si>
  <si>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</si>
  <si>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</si>
  <si>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</si>
  <si>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</si>
  <si>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</si>
  <si>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</si>
  <si>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</si>
  <si>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</si>
  <si>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</si>
  <si>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</si>
  <si>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</si>
  <si>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</si>
  <si>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</si>
  <si>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</si>
  <si>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</si>
  <si>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</si>
  <si>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</si>
  <si>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</si>
  <si>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</si>
  <si>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</si>
  <si>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</si>
  <si>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</si>
  <si>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</si>
  <si>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</si>
  <si>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</si>
  <si>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</si>
  <si>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</si>
  <si>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</si>
  <si>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</si>
  <si>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</si>
  <si>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</si>
  <si>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</si>
  <si>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</si>
  <si>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</si>
  <si>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</si>
  <si>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</si>
  <si>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</si>
  <si>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</si>
  <si>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</si>
  <si>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</si>
  <si>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</si>
  <si>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</si>
  <si>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</si>
  <si>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</si>
  <si>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</si>
  <si>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</si>
  <si>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</si>
  <si>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</si>
  <si>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</si>
  <si>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</si>
  <si>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</si>
  <si>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</si>
  <si>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</si>
  <si>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</si>
  <si>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</si>
  <si>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</si>
  <si>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</si>
  <si>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</si>
  <si>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</si>
  <si>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</si>
  <si>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</si>
  <si>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</si>
  <si>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</si>
  <si>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</si>
  <si>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</si>
  <si>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</si>
  <si>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</si>
  <si>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</si>
  <si>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</si>
  <si>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</si>
  <si>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</si>
  <si>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</si>
  <si>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</si>
  <si>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</si>
  <si>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</si>
  <si>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</si>
  <si>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</si>
  <si>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</si>
  <si>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</si>
  <si>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</si>
  <si>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</si>
  <si>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</si>
  <si>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</si>
  <si>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</si>
  <si>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</si>
  <si>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</si>
  <si>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</si>
  <si>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</si>
  <si>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</si>
  <si>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</si>
  <si>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</si>
  <si>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</si>
  <si>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</si>
  <si>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</si>
  <si>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</si>
  <si>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</si>
  <si>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</si>
  <si>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</si>
  <si>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</si>
  <si>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</si>
  <si>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</si>
  <si>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</si>
  <si>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</si>
  <si>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</si>
  <si>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</si>
  <si>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</si>
  <si>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</si>
  <si>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</si>
  <si>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</si>
  <si>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</si>
  <si>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</si>
  <si>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</si>
  <si>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</si>
  <si>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</si>
  <si>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</si>
  <si>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</si>
  <si>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</si>
  <si>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</si>
  <si>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</si>
  <si>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</si>
  <si>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</si>
  <si>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</si>
  <si>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</si>
  <si>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</si>
  <si>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</si>
  <si>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</si>
  <si>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</si>
  <si>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</si>
  <si>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</si>
  <si>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</si>
  <si>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</si>
  <si>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</si>
  <si>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</si>
  <si>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</si>
  <si>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</si>
  <si>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</si>
  <si>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</si>
  <si>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</si>
  <si>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</si>
  <si>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</si>
  <si>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</si>
  <si>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</si>
  <si>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</si>
  <si>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</si>
  <si>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</si>
  <si>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</si>
  <si>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</si>
  <si>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</si>
  <si>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</si>
  <si>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</si>
  <si>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</si>
  <si>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</si>
  <si>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</si>
  <si>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</si>
  <si>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</si>
  <si>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</si>
  <si>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</si>
  <si>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</si>
  <si>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</si>
  <si>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</si>
  <si>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</si>
  <si>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</si>
  <si>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</si>
  <si>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</si>
  <si>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</si>
  <si>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</si>
  <si>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</si>
  <si>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</si>
  <si>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</si>
  <si>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</si>
  <si>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</si>
  <si>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</si>
  <si>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</si>
  <si>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</si>
  <si>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</si>
  <si>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</si>
  <si>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</si>
  <si>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</si>
  <si>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</si>
  <si>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</si>
  <si>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</si>
  <si>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</si>
  <si>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</si>
  <si>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</si>
  <si>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</si>
  <si>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</si>
  <si>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</si>
  <si>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</si>
  <si>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</si>
  <si>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</si>
  <si>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</si>
  <si>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</si>
  <si>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</si>
  <si>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</si>
  <si>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</si>
  <si>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</si>
  <si>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</si>
  <si>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</si>
  <si>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</si>
  <si>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</si>
  <si>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</si>
  <si>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</si>
  <si>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</si>
  <si>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</si>
  <si>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</si>
  <si>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</si>
  <si>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</si>
  <si>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</si>
  <si>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</si>
  <si>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</si>
  <si>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</si>
  <si>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</si>
  <si>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</si>
  <si>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</si>
  <si>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</si>
  <si>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</si>
  <si>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</si>
  <si>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</si>
  <si>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</si>
  <si>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</si>
  <si>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</si>
  <si>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</si>
  <si>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</si>
  <si>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</si>
  <si>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</si>
  <si>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</si>
  <si>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</si>
  <si>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</si>
  <si>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</si>
  <si>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</si>
  <si>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</si>
  <si>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</si>
  <si>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</si>
  <si>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</si>
  <si>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</si>
  <si>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</si>
  <si>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</si>
  <si>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</si>
  <si>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</si>
  <si>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</si>
  <si>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</si>
  <si>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</si>
  <si>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</si>
  <si>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</si>
  <si>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</si>
  <si>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</si>
  <si>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</si>
  <si>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</si>
  <si>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</si>
  <si>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</si>
  <si>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</si>
  <si>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</si>
  <si>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</si>
  <si>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</si>
  <si>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</si>
  <si>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</si>
  <si>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</si>
  <si>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</si>
  <si>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</si>
  <si>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</si>
  <si>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</si>
  <si>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</si>
  <si>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</si>
  <si>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</si>
  <si>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</si>
  <si>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</si>
  <si>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</si>
  <si>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</si>
  <si>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</si>
  <si>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</si>
  <si>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</si>
  <si>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</si>
  <si>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</si>
  <si>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</si>
  <si>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</si>
  <si>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</si>
  <si>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</si>
  <si>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</si>
  <si>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</si>
  <si>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</si>
  <si>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</si>
  <si>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</si>
  <si>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</si>
  <si>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</si>
  <si>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</si>
  <si>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</si>
  <si>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</si>
  <si>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</si>
  <si>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</si>
  <si>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</si>
  <si>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</si>
  <si>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</si>
  <si>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</si>
  <si>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</si>
  <si>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</si>
  <si>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</si>
  <si>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</si>
  <si>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</si>
  <si>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</si>
  <si>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</si>
  <si>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</si>
  <si>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</si>
  <si>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</si>
  <si>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</si>
  <si>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</si>
  <si>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</si>
  <si>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</si>
  <si>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</si>
  <si>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</si>
  <si>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</si>
  <si>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</si>
  <si>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</si>
  <si>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</si>
  <si>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</si>
  <si>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</si>
  <si>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</si>
  <si>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</si>
  <si>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</si>
  <si>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</si>
  <si>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</si>
  <si>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</si>
  <si>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</si>
  <si>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</si>
  <si>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</si>
  <si>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</si>
  <si>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</si>
  <si>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</si>
  <si>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</si>
  <si>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</si>
  <si>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</si>
  <si>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</si>
  <si>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</si>
  <si>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</si>
  <si>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</si>
  <si>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</si>
  <si>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</si>
  <si>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</si>
  <si>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</si>
  <si>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</si>
  <si>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</si>
  <si>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</si>
  <si>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</si>
  <si>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</si>
  <si>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</si>
  <si>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</si>
  <si>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</si>
  <si>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</si>
  <si>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</si>
  <si>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</si>
  <si>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</si>
  <si>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</si>
  <si>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</si>
  <si>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</si>
  <si>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</si>
  <si>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</si>
  <si>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</si>
  <si>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</si>
  <si>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</si>
  <si>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</si>
  <si>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</si>
  <si>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</si>
  <si>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</si>
  <si>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</si>
  <si>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</si>
  <si>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</si>
  <si>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</si>
  <si>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</si>
  <si>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</si>
  <si>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</si>
  <si>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</si>
  <si>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</si>
  <si>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</si>
  <si>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</si>
  <si>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</si>
  <si>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</si>
  <si>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</si>
  <si>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</si>
  <si>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</si>
  <si>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</si>
  <si>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</si>
  <si>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</si>
  <si>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</si>
  <si>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</si>
  <si>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</si>
  <si>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</si>
  <si>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</si>
  <si>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</si>
  <si>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</si>
  <si>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</si>
  <si>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</si>
  <si>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</si>
  <si>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</si>
  <si>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</si>
  <si>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</si>
  <si>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</si>
  <si>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</si>
  <si>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</si>
  <si>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</si>
  <si>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</si>
  <si>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</si>
  <si>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</si>
  <si>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</si>
  <si>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</si>
  <si>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</si>
  <si>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</si>
  <si>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</si>
  <si>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</si>
  <si>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</si>
  <si>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</si>
  <si>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</si>
  <si>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</si>
  <si>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</si>
  <si>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</si>
  <si>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</si>
  <si>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</si>
  <si>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</si>
  <si>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</si>
  <si>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</si>
  <si>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</si>
  <si>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</si>
  <si>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</si>
  <si>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</si>
  <si>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</si>
  <si>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</si>
  <si>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</si>
  <si>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</si>
  <si>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</si>
  <si>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</si>
  <si>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</si>
  <si>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</si>
  <si>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</si>
  <si>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</si>
  <si>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</si>
  <si>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</si>
  <si>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</si>
  <si>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</si>
  <si>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</si>
  <si>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</si>
  <si>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</si>
  <si>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</si>
  <si>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</si>
  <si>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</si>
  <si>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</si>
  <si>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</si>
  <si>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</si>
  <si>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</si>
  <si>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</si>
  <si>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</si>
  <si>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</si>
  <si>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</si>
  <si>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</si>
  <si>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</si>
  <si>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</si>
  <si>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</si>
  <si>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</si>
  <si>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</si>
  <si>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</si>
  <si>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</si>
  <si>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</si>
  <si>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</si>
  <si>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</si>
  <si>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</si>
  <si>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</si>
  <si>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</si>
  <si>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</si>
  <si>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</si>
  <si>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</si>
  <si>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</si>
  <si>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</si>
  <si>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</si>
  <si>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</si>
  <si>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</si>
  <si>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</si>
  <si>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</si>
  <si>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</si>
  <si>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</si>
  <si>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</si>
  <si>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</si>
  <si>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</si>
  <si>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</si>
  <si>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</si>
  <si>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</si>
  <si>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</si>
  <si>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</si>
  <si>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</si>
  <si>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</si>
  <si>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</si>
  <si>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</si>
  <si>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</si>
  <si>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</si>
  <si>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</si>
  <si>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</si>
  <si>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</si>
  <si>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</si>
  <si>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</si>
  <si>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</si>
  <si>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</si>
  <si>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</si>
  <si>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</si>
  <si>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</si>
  <si>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</si>
  <si>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</si>
  <si>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</si>
  <si>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</si>
  <si>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</si>
  <si>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</si>
  <si>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</si>
  <si>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</si>
  <si>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</si>
  <si>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</si>
  <si>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</si>
  <si>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</si>
  <si>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</si>
  <si>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</si>
  <si>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</si>
  <si>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</si>
  <si>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</si>
  <si>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</si>
  <si>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</si>
  <si>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</si>
  <si>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</si>
  <si>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</si>
  <si>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</si>
  <si>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</si>
  <si>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</si>
  <si>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</si>
  <si>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</si>
  <si>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</si>
  <si>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</si>
  <si>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</si>
  <si>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</si>
  <si>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</si>
  <si>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</si>
  <si>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</si>
  <si>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</si>
  <si>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</si>
  <si>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</si>
  <si>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</si>
  <si>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</si>
  <si>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</si>
  <si>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</si>
  <si>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</si>
  <si>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</si>
  <si>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</si>
  <si>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</si>
  <si>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</si>
  <si>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</si>
  <si>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</si>
  <si>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</si>
  <si>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</si>
  <si>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</si>
  <si>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</si>
  <si>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</si>
  <si>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</si>
  <si>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</si>
  <si>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</si>
  <si>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</si>
  <si>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</si>
  <si>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</si>
  <si>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</si>
  <si>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</si>
  <si>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</si>
  <si>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</si>
  <si>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</si>
  <si>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</si>
  <si>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</si>
  <si>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</si>
  <si>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</si>
  <si>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</si>
  <si>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</si>
  <si>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</si>
  <si>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</si>
  <si>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</si>
  <si>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</si>
  <si>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</si>
  <si>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</si>
  <si>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</si>
  <si>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</si>
  <si>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</si>
  <si>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</si>
  <si>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</si>
  <si>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</si>
  <si>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</si>
  <si>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</si>
  <si>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</si>
  <si>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</si>
  <si>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</si>
  <si>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</si>
  <si>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</si>
  <si>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</si>
  <si>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</si>
  <si>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</si>
  <si>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</si>
  <si>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</si>
  <si>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</si>
  <si>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</si>
  <si>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</si>
  <si>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</si>
  <si>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</si>
  <si>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</si>
  <si>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</si>
  <si>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</si>
  <si>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</si>
  <si>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</si>
  <si>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</si>
  <si>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</si>
  <si>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</si>
  <si>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</si>
  <si>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</si>
  <si>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</si>
  <si>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</si>
  <si>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</si>
  <si>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</si>
  <si>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</si>
  <si>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</si>
  <si>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</si>
  <si>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</si>
  <si>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</si>
  <si>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</si>
  <si>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</si>
  <si>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</si>
  <si>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</si>
  <si>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</si>
  <si>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</si>
  <si>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</si>
  <si>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</si>
  <si>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</si>
  <si>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</si>
  <si>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</si>
  <si>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</si>
  <si>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</si>
  <si>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</si>
  <si>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</si>
  <si>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</si>
  <si>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</si>
  <si>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</si>
  <si>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</si>
  <si>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</si>
  <si>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</si>
  <si>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</si>
  <si>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</si>
  <si>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</si>
  <si>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</si>
  <si>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</si>
  <si>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</si>
  <si>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</si>
  <si>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</si>
  <si>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</si>
  <si>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</si>
  <si>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</si>
  <si>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</si>
  <si>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</si>
  <si>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</si>
  <si>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</si>
  <si>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</si>
  <si>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</si>
  <si>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</si>
  <si>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</si>
  <si>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</si>
  <si>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</si>
  <si>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</si>
  <si>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</si>
  <si>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</si>
  <si>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</si>
  <si>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</si>
  <si>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</si>
  <si>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</si>
  <si>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</si>
  <si>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</si>
  <si>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</si>
  <si>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</si>
  <si>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</si>
  <si>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</si>
  <si>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</si>
  <si>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</si>
  <si>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</si>
  <si>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</si>
  <si>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</si>
  <si>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</si>
  <si>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</si>
  <si>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</si>
  <si>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</si>
  <si>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</si>
  <si>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</si>
  <si>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</si>
  <si>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</si>
  <si>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</si>
  <si>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</si>
  <si>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</si>
  <si>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</si>
  <si>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</si>
  <si>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</si>
  <si>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</si>
  <si>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</si>
  <si>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</si>
  <si>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</si>
  <si>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</si>
  <si>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</si>
  <si>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</si>
  <si>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</si>
  <si>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</si>
  <si>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</si>
  <si>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</si>
  <si>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</si>
  <si>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</si>
  <si>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</si>
  <si>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</si>
  <si>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</si>
  <si>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</si>
  <si>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</si>
  <si>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</si>
  <si>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</si>
  <si>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</si>
  <si>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</si>
  <si>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</si>
  <si>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</si>
  <si>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</si>
  <si>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</si>
  <si>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</si>
  <si>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</si>
  <si>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</si>
  <si>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</si>
  <si>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</si>
  <si>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</si>
  <si>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</si>
  <si>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</si>
  <si>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</si>
  <si>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</si>
  <si>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</si>
  <si>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</si>
  <si>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</si>
  <si>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</si>
  <si>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</si>
  <si>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</si>
  <si>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</si>
  <si>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</si>
  <si>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</si>
  <si>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</si>
  <si>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</si>
  <si>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</si>
  <si>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</si>
  <si>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</si>
  <si>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</si>
  <si>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</si>
  <si>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</si>
  <si>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</si>
  <si>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</si>
  <si>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</si>
  <si>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</si>
  <si>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</si>
  <si>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</si>
  <si>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</si>
  <si>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</si>
  <si>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</si>
  <si>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</si>
  <si>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</si>
  <si>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</si>
  <si>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</si>
  <si>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</si>
  <si>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</si>
  <si>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</si>
  <si>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</si>
  <si>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</si>
  <si>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</si>
  <si>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</si>
  <si>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</si>
  <si>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</si>
  <si>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</si>
  <si>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</si>
  <si>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</si>
  <si>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</si>
  <si>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</si>
  <si>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</si>
  <si>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</si>
  <si>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</si>
  <si>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</si>
  <si>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</si>
  <si>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</si>
  <si>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</si>
  <si>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</si>
  <si>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</si>
  <si>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</si>
  <si>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</si>
  <si>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</si>
  <si>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</si>
  <si>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</si>
  <si>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</si>
  <si>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</si>
  <si>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</si>
  <si>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</si>
  <si>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</si>
  <si>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</si>
  <si>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</si>
  <si>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</si>
  <si>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</si>
  <si>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</si>
  <si>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</si>
  <si>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</si>
  <si>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</si>
  <si>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</si>
  <si>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</si>
  <si>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</si>
  <si>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</si>
  <si>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</si>
  <si>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</si>
  <si>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</si>
  <si>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</si>
  <si>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</si>
  <si>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</si>
  <si>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</si>
  <si>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</si>
  <si>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</si>
  <si>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</si>
  <si>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</si>
  <si>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</si>
  <si>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</si>
  <si>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</si>
  <si>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</si>
  <si>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</si>
  <si>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</si>
  <si>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</si>
  <si>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</si>
  <si>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</si>
  <si>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</si>
  <si>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</si>
  <si>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</si>
  <si>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</si>
  <si>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</si>
  <si>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</si>
  <si>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</si>
  <si>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</si>
  <si>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</si>
  <si>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</si>
  <si>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</si>
  <si>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</si>
  <si>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</si>
  <si>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</si>
  <si>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</si>
  <si>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</si>
  <si>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</si>
  <si>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</si>
  <si>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</si>
  <si>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</si>
  <si>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</si>
  <si>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</si>
  <si>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</si>
  <si>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</si>
  <si>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</si>
  <si>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</si>
  <si>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</si>
  <si>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</si>
  <si>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</si>
  <si>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</si>
  <si>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</si>
  <si>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</si>
  <si>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</si>
  <si>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</si>
  <si>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</si>
  <si>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</si>
  <si>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</si>
  <si>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</si>
  <si>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</si>
  <si>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</si>
  <si>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</si>
  <si>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</si>
  <si>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</si>
  <si>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</si>
  <si>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</si>
  <si>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</si>
  <si>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</si>
  <si>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</si>
  <si>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</si>
  <si>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</si>
  <si>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</si>
  <si>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</si>
  <si>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</si>
  <si>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</si>
  <si>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</si>
  <si>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</si>
  <si>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</si>
  <si>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</si>
  <si>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</si>
  <si>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</si>
  <si>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</si>
  <si>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</si>
  <si>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</si>
  <si>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</si>
  <si>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</si>
  <si>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</si>
  <si>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</si>
  <si>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</si>
  <si>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</si>
  <si>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</si>
  <si>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</si>
  <si>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</si>
  <si>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</si>
  <si>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</si>
  <si>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</si>
  <si>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</si>
  <si>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</si>
  <si>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</si>
  <si>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</si>
  <si>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</si>
  <si>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</si>
  <si>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</si>
  <si>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</si>
  <si>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</si>
  <si>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</si>
  <si>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</si>
  <si>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</si>
  <si>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</si>
  <si>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</si>
  <si>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</si>
  <si>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</si>
  <si>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</si>
  <si>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</si>
  <si>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</si>
  <si>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</si>
  <si>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</si>
  <si>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</si>
  <si>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</si>
  <si>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</si>
  <si>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</si>
  <si>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</si>
  <si>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</si>
  <si>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</si>
  <si>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</si>
  <si>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</si>
  <si>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</si>
  <si>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</si>
  <si>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</si>
  <si>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</si>
  <si>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</si>
  <si>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</si>
  <si>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</si>
  <si>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</si>
  <si>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</si>
  <si>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</si>
  <si>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</si>
  <si>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</si>
  <si>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</si>
  <si>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</si>
  <si>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</si>
  <si>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</si>
  <si>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</si>
  <si>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</si>
  <si>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</si>
  <si>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</si>
  <si>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</si>
  <si>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</si>
  <si>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</si>
  <si>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</si>
  <si>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</si>
  <si>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</si>
  <si>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</si>
  <si>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</si>
  <si>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</si>
  <si>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</si>
  <si>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</si>
  <si>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</si>
  <si>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</si>
  <si>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</si>
  <si>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</si>
  <si>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</si>
  <si>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</si>
  <si>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</si>
  <si>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</si>
  <si>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</si>
  <si>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</si>
  <si>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</si>
  <si>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</si>
  <si>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</si>
  <si>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</si>
  <si>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</si>
  <si>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</si>
  <si>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</si>
  <si>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</si>
  <si>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</si>
  <si>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</si>
  <si>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</si>
  <si>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</si>
  <si>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</si>
  <si>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</si>
  <si>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</si>
  <si>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</si>
  <si>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</si>
  <si>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</si>
  <si>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</si>
  <si>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</si>
  <si>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</si>
  <si>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</si>
  <si>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</si>
  <si>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</si>
  <si>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</si>
  <si>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</si>
  <si>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</si>
  <si>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</si>
  <si>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</si>
  <si>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</si>
  <si>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</si>
  <si>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</si>
  <si>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</si>
  <si>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</si>
  <si>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</si>
  <si>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</si>
  <si>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</si>
  <si>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</si>
  <si>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</si>
  <si>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</si>
  <si>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</si>
  <si>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</si>
  <si>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</si>
  <si>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</si>
  <si>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</si>
  <si>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</si>
  <si>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</si>
  <si>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</si>
  <si>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</si>
  <si>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</si>
  <si>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</si>
  <si>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</si>
  <si>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</si>
  <si>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</si>
  <si>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</si>
  <si>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</si>
  <si>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</si>
  <si>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</si>
  <si>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</si>
  <si>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</si>
  <si>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</si>
  <si>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</si>
  <si>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</si>
  <si>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</si>
  <si>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</si>
  <si>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</si>
  <si>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</si>
  <si>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</si>
  <si>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</si>
  <si>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</si>
  <si>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</si>
  <si>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</si>
  <si>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</si>
  <si>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</si>
  <si>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</si>
  <si>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</si>
  <si>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</si>
  <si>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</si>
  <si>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</si>
  <si>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</si>
  <si>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</si>
  <si>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</si>
  <si>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</si>
  <si>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</si>
  <si>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</si>
  <si>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</si>
  <si>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</si>
  <si>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</si>
  <si>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</si>
  <si>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</si>
  <si>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</si>
  <si>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</si>
  <si>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</si>
  <si>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</si>
  <si>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</si>
  <si>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</si>
  <si>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</si>
  <si>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</si>
  <si>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</si>
  <si>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</si>
  <si>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</si>
  <si>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</si>
  <si>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</si>
  <si>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</si>
  <si>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</si>
  <si>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</si>
  <si>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</si>
  <si>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</si>
  <si>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</si>
  <si>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</si>
  <si>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</si>
  <si>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</si>
  <si>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</si>
  <si>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</si>
  <si>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</si>
  <si>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</si>
  <si>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</si>
  <si>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</si>
  <si>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</si>
  <si>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</si>
  <si>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</si>
  <si>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</si>
  <si>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</si>
  <si>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</si>
  <si>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</si>
  <si>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</si>
  <si>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</si>
  <si>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</si>
  <si>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</si>
  <si>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</si>
  <si>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</si>
  <si>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</si>
  <si>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</si>
  <si>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</si>
  <si>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</si>
  <si>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</si>
  <si>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</si>
  <si>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</si>
  <si>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</si>
  <si>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</si>
  <si>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</si>
  <si>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</si>
  <si>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</si>
  <si>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</si>
  <si>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</si>
  <si>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</si>
  <si>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</si>
  <si>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</si>
  <si>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</si>
  <si>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</si>
  <si>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</si>
  <si>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</si>
  <si>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</si>
  <si>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</si>
  <si>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</si>
  <si>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</si>
  <si>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</si>
  <si>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</si>
  <si>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</si>
  <si>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</si>
  <si>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</si>
  <si>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</si>
  <si>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</si>
  <si>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</si>
  <si>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</si>
  <si>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</si>
  <si>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</si>
  <si>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</si>
  <si>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</si>
  <si>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</si>
  <si>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</si>
  <si>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</si>
  <si>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</si>
  <si>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</si>
  <si>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</si>
  <si>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</si>
  <si>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</si>
  <si>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</si>
  <si>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</si>
  <si>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</si>
  <si>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</si>
  <si>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</si>
  <si>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</si>
  <si>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</si>
  <si>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</si>
  <si>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</si>
  <si>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</si>
  <si>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</si>
  <si>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</si>
  <si>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</si>
  <si>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</si>
  <si>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</si>
  <si>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</si>
  <si>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</si>
  <si>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</si>
  <si>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</si>
  <si>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</si>
  <si>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</si>
  <si>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</si>
  <si>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</si>
  <si>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</si>
  <si>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</si>
  <si>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</si>
  <si>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</si>
  <si>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</si>
  <si>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</si>
  <si>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</si>
  <si>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</si>
  <si>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</si>
  <si>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</si>
  <si>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</si>
  <si>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</si>
  <si>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</si>
  <si>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</si>
  <si>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</si>
  <si>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</si>
  <si>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</si>
  <si>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</si>
  <si>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</si>
  <si>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</si>
  <si>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</si>
  <si>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</si>
  <si>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</si>
  <si>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</si>
  <si>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</si>
  <si>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</si>
  <si>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</si>
  <si>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</si>
  <si>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</si>
  <si>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</si>
  <si>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</si>
  <si>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</si>
  <si>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</si>
  <si>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</si>
  <si>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</si>
  <si>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</si>
  <si>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</si>
  <si>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</si>
  <si>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</si>
  <si>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</si>
  <si>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</si>
  <si>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</si>
  <si>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</si>
  <si>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</si>
  <si>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</si>
  <si>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</si>
  <si>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</si>
  <si>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</si>
  <si>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</si>
  <si>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</si>
  <si>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</si>
  <si>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</si>
  <si>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</si>
  <si>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</si>
  <si>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</si>
  <si>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</si>
  <si>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</si>
  <si>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</si>
  <si>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</si>
  <si>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</si>
  <si>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</si>
  <si>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</si>
  <si>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</si>
  <si>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</si>
  <si>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</si>
  <si>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</si>
  <si>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</si>
  <si>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</si>
  <si>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</si>
  <si>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</si>
  <si>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</si>
  <si>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</si>
  <si>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</si>
  <si>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</si>
  <si>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</si>
  <si>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</si>
  <si>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</si>
  <si>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</si>
  <si>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</si>
  <si>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</si>
  <si>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</si>
  <si>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</si>
  <si>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</si>
  <si>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</si>
  <si>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</si>
  <si>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</si>
  <si>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</si>
  <si>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</si>
  <si>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</si>
  <si>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</si>
  <si>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</si>
  <si>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</si>
  <si>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</si>
  <si>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</si>
  <si>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</si>
  <si>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</si>
  <si>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</si>
  <si>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</si>
  <si>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</si>
  <si>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</si>
  <si>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</si>
  <si>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</si>
  <si>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</si>
  <si>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</si>
  <si>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</si>
  <si>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</si>
  <si>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</si>
  <si>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</si>
  <si>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</si>
  <si>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</si>
  <si>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</si>
  <si>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</si>
  <si>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</si>
  <si>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</si>
  <si>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</si>
  <si>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</si>
  <si>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</si>
  <si>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</si>
  <si>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</si>
  <si>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</si>
  <si>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</si>
  <si>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</si>
  <si>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</si>
  <si>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</si>
  <si>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</si>
  <si>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</si>
  <si>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</si>
  <si>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</si>
  <si>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</si>
  <si>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</si>
  <si>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</si>
  <si>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</si>
  <si>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</si>
  <si>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</si>
  <si>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</si>
  <si>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</si>
  <si>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</si>
  <si>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</si>
  <si>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</si>
  <si>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</si>
  <si>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</si>
  <si>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</si>
  <si>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</si>
  <si>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</si>
  <si>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</si>
  <si>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</si>
  <si>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</si>
  <si>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</si>
  <si>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</si>
  <si>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</si>
  <si>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</si>
  <si>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</si>
  <si>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</si>
  <si>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</si>
  <si>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</si>
  <si>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</si>
  <si>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</si>
  <si>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</si>
  <si>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</si>
  <si>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</si>
  <si>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</si>
  <si>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</si>
  <si>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</si>
  <si>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</si>
  <si>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</si>
  <si>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</si>
  <si>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</si>
  <si>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</si>
  <si>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</si>
  <si>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</si>
  <si>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</si>
  <si>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</si>
  <si>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</si>
  <si>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</si>
  <si>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</si>
  <si>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</si>
  <si>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</si>
  <si>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</si>
  <si>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</si>
  <si>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</si>
  <si>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</si>
  <si>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</si>
  <si>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</si>
  <si>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</si>
  <si>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</si>
  <si>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</si>
  <si>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</si>
  <si>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</si>
  <si>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</si>
  <si>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</si>
  <si>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</si>
  <si>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</si>
  <si>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</si>
  <si>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</si>
  <si>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</si>
  <si>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</si>
  <si>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</si>
  <si>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</si>
  <si>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</si>
  <si>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</si>
  <si>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</si>
  <si>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</si>
  <si>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</si>
  <si>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</si>
  <si>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</si>
  <si>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</si>
  <si>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</si>
  <si>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</si>
  <si>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</si>
  <si>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</si>
  <si>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</si>
  <si>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</si>
  <si>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</si>
  <si>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</si>
  <si>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</si>
  <si>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</si>
  <si>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</si>
  <si>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</si>
  <si>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</si>
  <si>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</si>
  <si>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</si>
  <si>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</si>
  <si>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</si>
  <si>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</si>
  <si>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</si>
  <si>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</si>
  <si>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</si>
  <si>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</si>
  <si>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</si>
  <si>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</si>
  <si>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</si>
  <si>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</si>
  <si>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</si>
  <si>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</si>
  <si>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</si>
  <si>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</si>
  <si>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</si>
  <si>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</si>
  <si>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</si>
  <si>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</si>
  <si>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</si>
  <si>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</si>
  <si>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</si>
  <si>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</si>
  <si>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</si>
  <si>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</si>
  <si>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</si>
  <si>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</si>
  <si>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</si>
  <si>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</si>
  <si>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</si>
  <si>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</si>
  <si>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</si>
  <si>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</si>
  <si>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</si>
  <si>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</si>
  <si>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</si>
  <si>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</si>
  <si>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</si>
  <si>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</si>
  <si>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</si>
  <si>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</si>
  <si>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</si>
  <si>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</si>
  <si>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</si>
  <si>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</si>
  <si>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</si>
  <si>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</si>
  <si>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</si>
  <si>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</si>
  <si>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</si>
  <si>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</si>
  <si>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</si>
  <si>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</si>
  <si>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</si>
  <si>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</si>
  <si>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</si>
  <si>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</si>
  <si>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</si>
  <si>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</si>
  <si>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</si>
  <si>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</si>
  <si>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</si>
  <si>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</si>
  <si>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</si>
  <si>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</si>
  <si>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</si>
  <si>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</si>
  <si>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</si>
  <si>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</si>
  <si>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</si>
  <si>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</si>
  <si>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</si>
  <si>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</si>
  <si>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</si>
  <si>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</si>
  <si>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</si>
  <si>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</si>
  <si>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</si>
  <si>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</si>
  <si>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</si>
  <si>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</si>
  <si>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</si>
  <si>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</si>
  <si>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</si>
  <si>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</si>
  <si>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</si>
  <si>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</si>
  <si>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</si>
  <si>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</si>
  <si>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</si>
  <si>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</si>
  <si>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</si>
  <si>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</si>
  <si>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</si>
  <si>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</si>
  <si>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</si>
  <si>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</si>
  <si>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</si>
  <si>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</si>
  <si>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</si>
  <si>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</si>
  <si>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</si>
  <si>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</si>
  <si>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</si>
  <si>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</si>
  <si>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</si>
  <si>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</si>
  <si>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</si>
  <si>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</si>
  <si>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</si>
  <si>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</si>
  <si>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</si>
  <si>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</si>
  <si>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</si>
  <si>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</si>
  <si>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</si>
  <si>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</si>
  <si>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</si>
  <si>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</si>
  <si>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</si>
  <si>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</si>
  <si>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</si>
  <si>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</si>
  <si>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</si>
  <si>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</si>
  <si>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</si>
  <si>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</si>
  <si>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</si>
  <si>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</si>
  <si>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</si>
  <si>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</si>
  <si>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</si>
  <si>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</si>
  <si>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</si>
  <si>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</si>
  <si>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</si>
  <si>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</si>
  <si>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</si>
  <si>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</si>
  <si>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</si>
  <si>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</si>
  <si>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</si>
  <si>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</si>
  <si>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</si>
  <si>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</si>
  <si>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</si>
  <si>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</si>
  <si>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</si>
  <si>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</si>
  <si>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</si>
  <si>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</si>
  <si>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</si>
  <si>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</si>
  <si>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</si>
  <si>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</si>
  <si>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</si>
  <si>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</si>
  <si>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</si>
  <si>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</si>
  <si>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</si>
  <si>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</si>
  <si>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</si>
  <si>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</si>
  <si>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</si>
  <si>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</si>
  <si>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</si>
  <si>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</si>
  <si>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</si>
  <si>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</si>
  <si>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</si>
  <si>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</si>
  <si>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</si>
  <si>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</si>
  <si>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</si>
  <si>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</si>
  <si>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</si>
  <si>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</si>
  <si>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</si>
  <si>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</si>
  <si>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</si>
  <si>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</si>
  <si>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</si>
  <si>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</si>
  <si>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</si>
  <si>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</si>
  <si>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</si>
  <si>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</si>
  <si>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</si>
  <si>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</si>
  <si>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</si>
  <si>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</si>
  <si>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</si>
  <si>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</si>
  <si>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</si>
  <si>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</si>
  <si>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</si>
  <si>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</si>
  <si>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</si>
  <si>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</si>
  <si>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</si>
  <si>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</si>
  <si>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</si>
  <si>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</si>
  <si>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</si>
  <si>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</si>
  <si>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</si>
  <si>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</si>
  <si>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</si>
  <si>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</si>
  <si>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</si>
  <si>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</si>
  <si>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</si>
  <si>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</si>
  <si>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</si>
  <si>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</si>
  <si>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</si>
  <si>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</si>
  <si>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</si>
  <si>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</si>
  <si>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</si>
  <si>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</si>
  <si>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</si>
  <si>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</si>
  <si>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</si>
  <si>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</si>
  <si>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</si>
  <si>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</si>
  <si>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</si>
  <si>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</si>
  <si>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</si>
  <si>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</si>
  <si>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</si>
  <si>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</si>
  <si>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</si>
  <si>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</si>
  <si>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</si>
  <si>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</si>
  <si>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</si>
  <si>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</si>
  <si>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</si>
  <si>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</si>
  <si>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</si>
  <si>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</si>
  <si>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</si>
  <si>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</si>
  <si>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</si>
  <si>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</si>
  <si>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</si>
  <si>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</si>
  <si>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</si>
  <si>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</si>
  <si>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</si>
  <si>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</si>
  <si>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</si>
  <si>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</si>
  <si>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</si>
  <si>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</si>
  <si>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</si>
  <si>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</si>
  <si>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</si>
  <si>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</si>
  <si>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</si>
  <si>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</si>
  <si>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</si>
  <si>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</si>
  <si>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</si>
  <si>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</si>
  <si>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</si>
  <si>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</si>
  <si>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</si>
  <si>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</si>
  <si>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PCM-20251005-00002421</t>
  </si>
  <si>
    <t>Critical</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</si>
  <si>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</si>
  <si>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</si>
  <si>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</si>
  <si>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</si>
  <si>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</si>
  <si>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</si>
  <si>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</si>
  <si>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</si>
  <si>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</si>
  <si>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</si>
  <si>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</si>
  <si>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</si>
  <si>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</si>
  <si>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</si>
  <si>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</si>
  <si>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</si>
  <si>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</si>
  <si>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</si>
  <si>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</si>
  <si>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</si>
  <si>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</si>
  <si>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</si>
  <si>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</si>
  <si>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</si>
  <si>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</si>
  <si>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</si>
  <si>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</si>
  <si>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</si>
  <si>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</si>
  <si>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</si>
  <si>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</si>
  <si>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</si>
  <si>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</si>
  <si>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</si>
  <si>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</si>
  <si>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</si>
  <si>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</si>
  <si>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</si>
  <si>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</si>
  <si>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</si>
  <si>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</si>
  <si>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</si>
  <si>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</si>
  <si>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</si>
  <si>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</si>
  <si>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</si>
  <si>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</si>
  <si>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</si>
  <si>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</si>
  <si>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</si>
  <si>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</si>
  <si>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</si>
  <si>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</si>
  <si>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</si>
  <si>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</si>
  <si>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</si>
  <si>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</si>
  <si>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</si>
  <si>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</si>
  <si>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</si>
  <si>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</si>
  <si>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</si>
  <si>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</si>
  <si>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</si>
  <si>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</si>
  <si>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</si>
  <si>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</si>
  <si>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</si>
  <si>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</si>
  <si>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</si>
  <si>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</si>
  <si>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</si>
  <si>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</si>
  <si>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</si>
  <si>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</si>
  <si>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</si>
  <si>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</si>
  <si>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</si>
  <si>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</si>
  <si>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</si>
  <si>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</si>
  <si>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</si>
  <si>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</si>
  <si>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</si>
  <si>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</si>
  <si>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</si>
  <si>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</si>
  <si>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</si>
  <si>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</si>
  <si>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</si>
  <si>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PCM-20251005-00002460</t>
  </si>
  <si>
    <t xml:space="preserve">team at site checking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</si>
  <si>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</si>
  <si>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</si>
  <si>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</si>
  <si>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</si>
  <si>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</si>
  <si>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</si>
  <si>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</si>
  <si>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</si>
  <si>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</si>
  <si>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</si>
  <si>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</si>
  <si>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</si>
  <si>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</si>
  <si>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PCM-20251005-00002444</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</si>
  <si>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</si>
  <si>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</si>
  <si>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</si>
  <si>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</si>
  <si>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</si>
  <si>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</si>
  <si>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</si>
  <si>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</si>
  <si>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</si>
  <si>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ETA 20 mins</t>
  </si>
  <si>
    <t>PCM-20251005-00002424</t>
  </si>
  <si>
    <t>ETA 60 mins</t>
  </si>
  <si>
    <t>will check after WJZ0065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</si>
</sst>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0" totalsRowShown="0" headerRowDxfId="15" dataDxfId="14" headerRowBorderDxfId="12" tableBorderDxfId="13">
  <autoFilter ref="A1:L2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272.79065023147996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8266</v>
      </c>
      <c r="E3" s="65" t="s">
        <v>38967</v>
      </c>
      <c r="F3" s="66">
        <v>45935.697048611109</v>
      </c>
      <c r="G3" s="67">
        <f ca="1">IFERROR(NOW()-F3,"")</f>
        <v>4.2027546296594664E-2</v>
      </c>
      <c r="H3" s="68">
        <v>45935.689398148148</v>
      </c>
      <c r="I3" s="73" t="str">
        <f>IFERROR(VLOOKUP(D3,DB!A:F,6,0),"")</f>
        <v>SCECO</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45935.739076157406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45935.739076157406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45935.739076157406</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45935.739076157406</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45935.739076157406</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45935.739076157406</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45935.739076157406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45935.739076157406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45935.739076157406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45935.739076157406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45935.739076157406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45935.739076157406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45935.739076157406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45935.739076157406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45935.739076157406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45935.739076157406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45935.739076157406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45935.739076157406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45935.739076157406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45935.739076157406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45935.739076157406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45935.739076157406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45935.739076157406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45935.739076157406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45935.739076157406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45935.739076157406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45935.739076157406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45935.739076157406</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BE5F3568-D551-4F3F-86F0-AB8C370AEDC5}"/>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244.0872937499953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129.0119928240747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110.73923819444462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0.30695810184988659</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29752</v>
      </c>
      <c r="E7" s="131" t="s">
        <v>38964</v>
      </c>
      <c r="F7" s="132">
        <v>45935.58148148148</v>
      </c>
      <c r="G7" s="133">
        <f ca="1">IFERROR(NOW()-F7,"-")</f>
        <v>0.15759467592579313</v>
      </c>
      <c r="H7" s="132">
        <v>45935.568981481483</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2</v>
      </c>
      <c r="D8" s="18" t="s">
        <v>30712</v>
      </c>
      <c r="E8" s="131" t="s">
        <v>38964</v>
      </c>
      <c r="F8" s="132">
        <v>45935.714861111112</v>
      </c>
      <c r="G8" s="133">
        <f ca="1">IFERROR(NOW()-F8,"-")</f>
        <v>2.4215046294557396E-2</v>
      </c>
      <c r="H8" s="132">
        <v>45935.70722222222</v>
      </c>
      <c r="I8" s="18" t="str">
        <f>IFERROR(VLOOKUP(D8,DB!A:F,6,0),"")</f>
        <v>Generator-SG</v>
      </c>
      <c r="J8" s="18" t="str">
        <f>IFERROR(VLOOKUP(D8,DB!A:G,7,0),"")</f>
        <v>Good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45935.739076157406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45935.739076157406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45935.739076157406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45935.739076157406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45935.739076157406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45935.739076157406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45935.739076157406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45935.739076157406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45935.739076157406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45935.739076157406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45935.739076157406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45935.739076157406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45935.739076157406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45935.739076157406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45935.739076157406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45935.739076157406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45935.739076157406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45935.739076157406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45935.739076157406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45935.739076157406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45935.739076157406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45935.739076157406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45935.739076157406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45935.739076157406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45935.739076157406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45935.739076157406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45935.739076157406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45935.739076157406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45935.739076157406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45935.739076157406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45935.739076157406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45935.739076157406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45935.739076157406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45935.739076157406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45935.739076157406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45935.739076157406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45935.739076157406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45935.739076157406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45935.739076157406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45935.739076157406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45935.739076157406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45935.739076157406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45935.739076157406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45935.739076157406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45935.739076157406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45935.739076157406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45935.739076157406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45935.739076157406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45935.739076157406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45935.739076157406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45935.739076157406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45935.739076157406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45935.739076157406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45935.739076157406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45935.739076157406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45935.739076157406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45935.739076157406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45935.739076157406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45935.739076157406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45935.739076157406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45935.739076157406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45935.739076157406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45935.739076157406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45935.739076157406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45935.739076157406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45935.739076157406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45935.739076157406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45935.739076157406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45935.739076157406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45935.739076157406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45935.739076157406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45935.739076157406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45935.739076157406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45935.739076157406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45935.739076157406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45935.739076157406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45935.739076157406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45935.739076157406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45935.739076157406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45935.739076157406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45935.739076157406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45935.739076157406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45935.739076157406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45935.739076157406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45935.739076157406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45935.739076157406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45935.739076157406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45935.739076157406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45935.739076157406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45935.739076157406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45935.739076157406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45935.739076157406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45935.739076157406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45935.739076157406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45935.739076157406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45935.739076157406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45935.739076157406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45935.739076157406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45935.739076157406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45935.739076157406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45935.739076157406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45935.739076157406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45935.739076157406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45935.739076157406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45935.739076157406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45935.739076157406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45935.739076157406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45935.739076157406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45935.739076157406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45935.739076157406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45935.739076157406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45935.739076157406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45935.739076157406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45935.739076157406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45935.739076157406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45935.739076157406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45935.739076157406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45935.739076157406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45935.739076157406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45935.739076157406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45935.739076157406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45935.739076157406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45935.739076157406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45935.739076157406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45935.739076157406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45935.739076157406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45935.739076157406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45935.739076157406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45935.739076157406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45935.739076157406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45935.739076157406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45935.739076157406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45935.739076157406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45935.739076157406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45935.739076157406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45935.739076157406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45935.739076157406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45935.739076157406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45935.739076157406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45935.739076157406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45935.739076157406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45935.739076157406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45935.739076157406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45935.739076157406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45935.739076157406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45935.739076157406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45935.739076157406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45935.739076157406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45935.739076157406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45935.739076157406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45935.739076157406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45935.739076157406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45935.739076157406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45935.739076157406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45935.739076157406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45935.739076157406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45935.739076157406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45935.739076157406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45935.739076157406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45935.739076157406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45935.739076157406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45935.739076157406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45935.739076157406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45935.739076157406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45935.739076157406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45935.739076157406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45935.739076157406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45935.739076157406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45935.739076157406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45935.739076157406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45935.739076157406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45935.739076157406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45935.739076157406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45935.739076157406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45935.739076157406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45935.739076157406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45935.739076157406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45935.739076157406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45935.739076157406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45935.739076157406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45935.739076157406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45935.739076157406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45935.739076157406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45935.739076157406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45935.739076157406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45935.739076157406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45935.739076157406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45935.739076157406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45935.739076157406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45935.739076157406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45935.739076157406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45935.739076157406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45935.739076157406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45935.739076157406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45935.739076157406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45935.739076157406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45935.739076157406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45935.739076157406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45935.739076157406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45935.739076157406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45935.739076157406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45935.739076157406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45935.739076157406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45935.739076157406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45935.739076157406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45935.739076157406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45935.739076157406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45935.739076157406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45935.739076157406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45935.739076157406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45935.739076157406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45935.739076157406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45935.739076157406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45935.739076157406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45935.739076157406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45935.739076157406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45935.739076157406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45935.739076157406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45935.739076157406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45935.739076157406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45935.739076157406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45935.739076157406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45935.739076157406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45935.739076157406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45935.739076157406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45935.739076157406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45935.739076157406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45935.739076157406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45935.739076157406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45935.739076157406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45935.739076157406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45935.739076157406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45935.739076157406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45935.739076157406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45935.739076157406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45935.739076157406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45935.739076157406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45935.739076157406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45935.739076157406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45935.739076157406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45935.739076157406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45935.739076157406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45935.739076157406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45935.739076157406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45935.739076157406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45935.739076157406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45935.739076157406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45935.739076157406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45935.739076157406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45935.739076157406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45935.739076157406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45935.739076157406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45935.739076157406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45935.739076157406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45935.739076157406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45935.739076157406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45935.739076157406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45935.739076157406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45935.739076157406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45935.739076157406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45935.739076157406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45935.739076157406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45935.739076157406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45935.739076157406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45935.739076157406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45935.739076157406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45935.739076157406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45935.739076157406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45935.739076157406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45935.739076157406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45935.739076157406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45935.739076157406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45935.739076157406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45935.739076157406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45935.739076157406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45935.739076157406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45935.739076157406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45935.739076157406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45935.739076157406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45935.739076157406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45935.739076157406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45935.739076157406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45935.739076157406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45935.739076157406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45935.739076157406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45935.739076157406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45935.739076157406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45935.739076157406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45935.739076157406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45935.739076157406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45935.739076157406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45935.739076157406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45935.739076157406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45935.739076157406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45935.739076157406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45935.739076157406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45935.739076157406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45935.739076157406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45935.739076157406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45935.739076157406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45935.739076157406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45935.739076157406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45935.739076157406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45935.739076157406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45935.739076157406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45935.739076157406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45935.739076157406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45935.739076157406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45935.739076157406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45935.739076157406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45935.739076157406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45935.739076157406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45935.739076157406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45935.739076157406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45935.739076157406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45935.739076157406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45935.739076157406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45935.739076157406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45935.739076157406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45935.739076157406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45935.739076157406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45935.739076157406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45935.739076157406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45935.739076157406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45935.739076157406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45935.739076157406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45935.739076157406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45935.739076157406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45935.739076157406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45935.739076157406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45935.739076157406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45935.739076157406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45935.739076157406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45935.739076157406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45935.739076157406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45935.739076157406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45935.739076157406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45935.739076157406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45935.739076157406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45935.739076157406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45935.739076157406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45935.739076157406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45935.739076157406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45935.739076157406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45935.739076157406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45935.739076157406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45935.739076157406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45935.739076157406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45935.739076157406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45935.739076157406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45935.739076157406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45935.739076157406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45935.739076157406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45935.739076157406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45935.739076157406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45935.739076157406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45935.739076157406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45935.739076157406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45935.739076157406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45935.739076157406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45935.739076157406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45935.739076157406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45935.739076157406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45935.739076157406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45935.739076157406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45935.739076157406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45935.739076157406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45935.739076157406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45935.739076157406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45935.739076157406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45935.739076157406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45935.739076157406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45935.739076157406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45935.739076157406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45935.739076157406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45935.739076157406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45935.739076157406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45935.739076157406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45935.739076157406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45935.739076157406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45935.739076157406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45935.739076157406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45935.739076157406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45935.739076157406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45935.739076157406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45935.739076157406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45935.739076157406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45935.739076157406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45935.739076157406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45935.739076157406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45935.739076157406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45935.739076157406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45935.739076157406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45935.739076157406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45935.739076157406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45935.739076157406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45935.739076157406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45935.739076157406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45935.739076157406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45935.739076157406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45935.739076157406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45935.739076157406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45935.739076157406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45935.739076157406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45935.739076157406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45935.739076157406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45935.739076157406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45935.739076157406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45935.739076157406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45935.739076157406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45935.739076157406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45935.739076157406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45935.739076157406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45935.739076157406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45935.739076157406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45935.739076157406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45935.739076157406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45935.739076157406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45935.739076157406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45935.739076157406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45935.739076157406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45935.739076157406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45935.739076157406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45935.739076157406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45935.739076157406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45935.739076157406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45935.739076157406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45935.739076157406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45935.739076157406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45935.739076157406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45935.739076157406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45935.739076157406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45935.739076157406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45935.739076157406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45935.739076157406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45935.739076157406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45935.739076157406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45935.739076157406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45935.739076157406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45935.739076157406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45935.739076157406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45935.739076157406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45935.739076157406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45935.739076157406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45935.739076157406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45935.739076157406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45935.739076157406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45935.739076157406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45935.739076157406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45935.739076157406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45935.739076157406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45935.739076157406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45935.739076157406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45935.739076157406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45935.739076157406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45935.739076157406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45935.739076157406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45935.739076157406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45935.739076157406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45935.739076157406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45935.739076157406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45935.739076157406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45935.739076157406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45935.739076157406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45935.739076157406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45935.739076157406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45935.739076157406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45935.739076157406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45935.739076157406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45935.739076157406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45935.739076157406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45935.739076157406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45935.739076157406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45935.739076157406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45935.739076157406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45935.739076157406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45935.739076157406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45935.739076157406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45935.739076157406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45935.739076157406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45935.739076157406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45935.739076157406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45935.739076157406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45935.739076157406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45935.739076157406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45935.739076157406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45935.739076157406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45935.739076157406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45935.739076157406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45935.739076157406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45935.739076157406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45935.739076157406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45935.739076157406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45935.739076157406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45935.739076157406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45935.739076157406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45935.739076157406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45935.739076157406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45935.739076157406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45935.739076157406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45935.739076157406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45935.739076157406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45935.739076157406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45935.739076157406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45935.739076157406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45935.739076157406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45935.739076157406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45935.739076157406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45935.739076157406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45935.739076157406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45935.739076157406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45935.739076157406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45935.739076157406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45935.739076157406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45935.739076157406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45935.739076157406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45935.739076157406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45935.739076157406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45935.739076157406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45935.739076157406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45935.739076157406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45935.739076157406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45935.739076157406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45935.739076157406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45935.739076157406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45935.739076157406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45935.739076157406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45935.739076157406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45935.739076157406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45935.739076157406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45935.739076157406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45935.739076157406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45935.739076157406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45935.739076157406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45935.739076157406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45935.739076157406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45935.739076157406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45935.739076157406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45935.739076157406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45935.739076157406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45935.739076157406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45935.739076157406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45935.739076157406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45935.739076157406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45935.739076157406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45935.739076157406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45935.739076157406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45935.739076157406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45935.739076157406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45935.739076157406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45935.739076157406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45935.739076157406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45935.739076157406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45935.739076157406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45935.739076157406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45935.739076157406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45935.739076157406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45935.739076157406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45935.739076157406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45935.739076157406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45935.739076157406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45935.739076157406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45935.739076157406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45935.739076157406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45935.739076157406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45935.739076157406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45935.739076157406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45935.739076157406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45935.739076157406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45935.739076157406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45935.739076157406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45935.739076157406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45935.739076157406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45935.739076157406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45935.739076157406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45935.739076157406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45935.739076157406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45935.739076157406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45935.739076157406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45935.739076157406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45935.739076157406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45935.739076157406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45935.739076157406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45935.739076157406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45935.739076157406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45935.739076157406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45935.739076157406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45935.739076157406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45935.739076157406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45935.739076157406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45935.739076157406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45935.739076157406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45935.739076157406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45935.739076157406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45935.739076157406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45935.739076157406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45935.739076157406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45935.739076157406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45935.739076157406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45935.739076157406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45935.739076157406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45935.739076157406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45935.739076157406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45935.739076157406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45935.739076157406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45935.739076157406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45935.739076157406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45935.739076157406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45935.739076157406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45935.739076157406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45935.739076157406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45935.739076157406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45935.739076157406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45935.739076157406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45935.739076157406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45935.739076157406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45935.739076157406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45935.739076157406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45935.739076157406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45935.739076157406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45935.739076157406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45935.739076157406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45935.739076157406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45935.739076157406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45935.739076157406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45935.739076157406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45935.739076157406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45935.739076157406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45935.739076157406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45935.739076157406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45935.739076157406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45935.739076157406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45935.739076157406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45935.739076157406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45935.739076157406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45935.739076157406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45935.739076157406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45935.739076157406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45935.739076157406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45935.739076157406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45935.739076157406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45935.739076157406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45935.739076157406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45935.739076157406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45935.739076157406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45935.739076157406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45935.739076157406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45935.739076157406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45935.739076157406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45935.739076157406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45935.739076157406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45935.739076157406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45935.739076157406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45935.739076157406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45935.739076157406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45935.739076157406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45935.739076157406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45935.739076157406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45935.739076157406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45935.739076157406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45935.739076157406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45935.739076157406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45935.739076157406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45935.739076157406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45935.739076157406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45935.739076157406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45935.739076157406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45935.739076157406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45935.739076157406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45935.739076157406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45935.739076157406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45935.739076157406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45935.739076157406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45935.739076157406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45935.739076157406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45935.739076157406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45935.739076157406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45935.739076157406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45935.739076157406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45935.739076157406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45935.739076157406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45935.739076157406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45935.739076157406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45935.739076157406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45935.739076157406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45935.739076157406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45935.739076157406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45935.739076157406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45935.739076157406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45935.739076157406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45935.739076157406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45935.739076157406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45935.739076157406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45935.739076157406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45935.739076157406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45935.739076157406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45935.739076157406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45935.739076157406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45935.739076157406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45935.739076157406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45935.739076157406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45935.739076157406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45935.739076157406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45935.739076157406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45935.739076157406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45935.739076157406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45935.739076157406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45935.739076157406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45935.739076157406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45935.739076157406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45935.739076157406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45935.739076157406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45935.739076157406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45935.739076157406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45935.739076157406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45935.739076157406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45935.739076157406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45935.739076157406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45935.739076157406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45935.739076157406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45935.739076157406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45935.739076157406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45935.739076157406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45935.739076157406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45935.739076157406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45935.739076157406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45935.739076157406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45935.739076157406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45935.739076157406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45935.739076157406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45935.739076157406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45935.739076157406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45935.739076157406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45935.739076157406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45935.739076157406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45935.739076157406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45935.739076157406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45935.739076157406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45935.739076157406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45935.739076157406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45935.739076157406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45935.739076157406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45935.739076157406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45935.739076157406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45935.739076157406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45935.739076157406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45935.739076157406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45935.739076157406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45935.739076157406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45935.739076157406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45935.739076157406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45935.739076157406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45935.739076157406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45935.739076157406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45935.739076157406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45935.739076157406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45935.739076157406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45935.739076157406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45935.739076157406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45935.739076157406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45935.739076157406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45935.739076157406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45935.739076157406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45935.739076157406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45935.739076157406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45935.739076157406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45935.739076157406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45935.739076157406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45935.739076157406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45935.739076157406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45935.739076157406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45935.739076157406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45935.739076157406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45935.739076157406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45935.739076157406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45935.739076157406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45935.739076157406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45935.739076157406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45935.739076157406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45935.739076157406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45935.739076157406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45935.739076157406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45935.739076157406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45935.739076157406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45935.739076157406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45935.739076157406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45935.739076157406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45935.739076157406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45935.739076157406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45935.739076157406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45935.739076157406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45935.739076157406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45935.739076157406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45935.739076157406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45935.739076157406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45935.739076157406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45935.739076157406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45935.739076157406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45935.739076157406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45935.739076157406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45935.739076157406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45935.739076157406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45935.739076157406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45935.739076157406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45935.739076157406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45935.739076157406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45935.739076157406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45935.739076157406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45935.739076157406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45935.739076157406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45935.739076157406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45935.739076157406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45935.739076157406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45935.739076157406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45935.739076157406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45935.739076157406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45935.739076157406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45935.739076157406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45935.739076157406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45935.739076157406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45935.739076157406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45935.739076157406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45935.739076157406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45935.739076157406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45935.739076157406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45935.739076157406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45935.739076157406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45935.739076157406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45935.739076157406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45935.739076157406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45935.739076157406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45935.739076157406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45935.739076157406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45935.739076157406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45935.739076157406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45935.739076157406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45935.739076157406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45935.739076157406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45935.739076157406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45935.739076157406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45935.739076157406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45935.739076157406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45935.739076157406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45935.739076157406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45935.739076157406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45935.739076157406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45935.739076157406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45935.739076157406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45935.739076157406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45935.739076157406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45935.739076157406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45935.739076157406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45935.739076157406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45935.739076157406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45935.739076157406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45935.739076157406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45935.739076157406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45935.739076157406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45935.739076157406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45935.739076157406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45935.739076157406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45935.739076157406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45935.739076157406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45935.739076157406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45935.739076157406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45935.739076157406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45935.739076157406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45935.739076157406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45935.739076157406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45935.739076157406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45935.739076157406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45935.739076157406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45935.739076157406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45935.739076157406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45935.739076157406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45935.739076157406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45935.739076157406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45935.739076157406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45935.739076157406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45935.739076157406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45935.739076157406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45935.739076157406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45935.739076157406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45935.739076157406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45935.739076157406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45935.739076157406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45935.739076157406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45935.739076157406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45935.739076157406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45935.739076157406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45935.739076157406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45935.739076157406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45935.739076157406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45935.739076157406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45935.739076157406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45935.739076157406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45935.739076157406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45935.739076157406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45935.739076157406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45935.739076157406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45935.739076157406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45935.739076157406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45935.739076157406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45935.739076157406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45935.739076157406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45935.739076157406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45935.739076157406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45935.739076157406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45935.739076157406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45935.739076157406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45935.739076157406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45935.739076157406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45935.739076157406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45935.739076157406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45935.739076157406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45935.739076157406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45935.739076157406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45935.739076157406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45935.739076157406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45935.739076157406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45935.739076157406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45935.739076157406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45935.739076157406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45935.739076157406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45935.739076157406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45935.739076157406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45935.739076157406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45935.739076157406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45935.739076157406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45935.739076157406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45935.739076157406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45935.739076157406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45935.739076157406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45935.739076157406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45935.739076157406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45935.739076157406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45935.739076157406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45935.739076157406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45935.739076157406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45935.739076157406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45935.739076157406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45935.739076157406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45935.739076157406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45935.739076157406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45935.739076157406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45935.739076157406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45935.739076157406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45935.739076157406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45935.739076157406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45935.739076157406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45935.739076157406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45935.739076157406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45935.739076157406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45935.739076157406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45935.739076157406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45935.739076157406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45935.739076157406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45935.739076157406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45935.739076157406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45935.739076157406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45935.739076157406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45935.739076157406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45935.739076157406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45935.739076157406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45935.739076157406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45935.739076157406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45935.739076157406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45935.739076157406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45935.739076157406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45935.739076157406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45935.739076157406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45935.739076157406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45935.739076157406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45935.739076157406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45935.739076157406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45935.739076157406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45935.739076157406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45935.739076157406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45935.739076157406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45935.739076157406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45935.739076157406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45935.739076157406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45935.739076157406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45935.739076157406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45935.739076157406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45935.739076157406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45935.739076157406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45935.739076157406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45935.739076157406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45935.739076157406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45935.739076157406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45935.739076157406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45935.739076157406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45935.739076157406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45935.739076157406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45935.739076157406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45935.739076157406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45935.739076157406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45935.739076157406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45935.739076157406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45935.739076157406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45935.739076157406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45935.739076157406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45935.739076157406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45935.739076157406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45935.739076157406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45935.739076157406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45935.739076157406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45935.739076157406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45935.739076157406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45935.739076157406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45935.739076157406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45935.739076157406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45935.739076157406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45935.739076157406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45935.739076157406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45935.739076157406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45935.739076157406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45935.739076157406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45935.739076157406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45935.739076157406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45935.739076157406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45935.739076157406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45935.739076157406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45935.739076157406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45935.739076157406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45935.739076157406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45935.739076157406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45935.739076157406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45935.739076157406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45935.739076157406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45935.739076157406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45935.739076157406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45935.739076157406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45935.739076157406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45935.739076157406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45935.739076157406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45935.739076157406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45935.739076157406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45935.739076157406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45935.739076157406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45935.739076157406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45935.739076157406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45935.739076157406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45935.739076157406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45935.739076157406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45935.739076157406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45935.739076157406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45935.739076157406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45935.739076157406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45935.739076157406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45935.739076157406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45935.739076157406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45935.739076157406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45935.739076157406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45935.739076157406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45935.739076157406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45935.739076157406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45935.739076157406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45935.739076157406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45935.739076157406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45935.739076157406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45935.739076157406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45935.739076157406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45935.739076157406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45935.739076157406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45935.739076157406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45935.739076157406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45935.739076157406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45935.739076157406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45935.739076157406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45935.739076157406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45935.739076157406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45935.739076157406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45935.739076157406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45935.739076157406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45935.739076157406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45935.739076157406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45935.739076157406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45935.739076157406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45935.739076157406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45935.739076157406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45935.739076157406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45935.739076157406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45935.739076157406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45935.739076157406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45935.739076157406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45935.739076157406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45935.739076157406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45935.739076157406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45935.739076157406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45935.739076157406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45935.739076157406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45935.739076157406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45935.739076157406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45935.739076157406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45935.739076157406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45935.739076157406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45935.739076157406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45935.739076157406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45935.739076157406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45935.739076157406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45935.739076157406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45935.739076157406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45935.739076157406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45935.739076157406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45935.739076157406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45935.739076157406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45935.739076157406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45935.739076157406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45935.739076157406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45935.739076157406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45935.739076157406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45935.739076157406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45935.739076157406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45935.739076157406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45935.739076157406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45935.739076157406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45935.739076157406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45935.739076157406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45935.739076157406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45935.739076157406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45935.739076157406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45935.739076157406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45935.739076157406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45935.739076157406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45935.739076157406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45935.739076157406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45935.739076157406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45935.739076157406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45935.739076157406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45935.739076157406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45935.739076157406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45935.739076157406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45935.739076157406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45935.739076157406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45935.739076157406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45935.739076157406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45935.739076157406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45935.739076157406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45935.739076157406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45935.739076157406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45935.739076157406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45935.739076157406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45935.739076157406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45935.739076157406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45935.739076157406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45935.739076157406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45935.739076157406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45935.739076157406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45935.739076157406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45935.739076157406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45935.739076157406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45935.739076157406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45935.739076157406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45935.739076157406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45935.739076157406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45935.739076157406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45935.739076157406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45935.739076157406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45935.739076157406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45935.739076157406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45935.739076157406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45935.739076157406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45935.739076157406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45935.739076157406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45935.739076157406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45935.739076157406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45935.739076157406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45935.739076157406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45935.739076157406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45935.739076157406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45935.739076157406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45935.739076157406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45935.739076157406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45935.739076157406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45935.739076157406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45935.739076157406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45935.739076157406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45935.739076157406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45935.739076157406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45935.739076157406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45935.739076157406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45935.739076157406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45935.739076157406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45935.739076157406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45935.739076157406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45935.739076157406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45935.739076157406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45935.739076157406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45935.739076157406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45935.739076157406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45935.739076157406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45935.739076157406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45935.739076157406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45935.739076157406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45935.739076157406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45935.739076157406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45935.739076157406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45935.739076157406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45935.739076157406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45935.739076157406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45935.739076157406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45935.739076157406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45935.739076157406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45935.739076157406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45935.739076157406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45935.739076157406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45935.739076157406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45935.739076157406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45935.739076157406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45935.739076157406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45935.739076157406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45935.739076157406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45935.739076157406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45935.739076157406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45935.739076157406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45935.739076157406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45935.739076157406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45935.739076157406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45935.739076157406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45935.739076157406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45935.739076157406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45935.739076157406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45935.739076157406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45935.739076157406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45935.739076157406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45935.739076157406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45935.739076157406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45935.739076157406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45935.739076157406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45935.739076157406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45935.739076157406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45935.739076157406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45935.739076157406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45935.739076157406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45935.739076157406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45935.739076157406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45935.739076157406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45935.739076157406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45935.739076157406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45935.739076157406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45935.739076157406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45935.739076157406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45935.739076157406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45935.739076157406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45935.739076157406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45935.739076157406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45935.739076157406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45935.739076157406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45935.739076157406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45935.739076157406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45935.739076157406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45935.739076157406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45935.739076157406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45935.739076157406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45935.739076157406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45935.739076157406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45935.739076157406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45935.739076157406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45935.739076157406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45935.739076157406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45935.739076157406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45935.739076157406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45935.739076157406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45935.739076157406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45935.739076157406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45935.739076157406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45935.739076157406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45935.739076157406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45935.739076157406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45935.739076157406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45935.739076157406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45935.739076157406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45935.739076157406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45935.739076157406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45935.739076157406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45935.739076157406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45935.739076157406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45935.739076157406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45935.739076157406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45935.739076157406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45935.739076157406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45935.739076157406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45935.739076157406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45935.739076157406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45935.739076157406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45935.739076157406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45935.739076157406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45935.739076157406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45935.739076157406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45935.739076157406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45935.739076157406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45935.739076157406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45935.739076157406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45935.739076157406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45935.739076157406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45935.739076157406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45935.739076157406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45935.739076157406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45935.739076157406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45935.739076157406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45935.739076157406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45935.739076157406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45935.739076157406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45935.739076157406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45935.739076157406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45935.739076157406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45935.739076157406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45935.739076157406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45935.739076157406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45935.739076157406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45935.739076157406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45935.739076157406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45935.739076157406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45935.739076157406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45935.739076157406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45935.739076157406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45935.739076157406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45935.739076157406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45935.739076157406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45935.739076157406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45935.739076157406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45935.739076157406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45935.739076157406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45935.739076157406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45935.739076157406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45935.739076157406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45935.739076157406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45935.739076157406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45935.739076157406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45935.739076157406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45935.739076157406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45935.739076157406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45935.739076157406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45935.739076157406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45935.739076157406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45935.739076157406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45935.739076157406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45935.739076157406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45935.739076157406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45935.739076157406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45935.739076157406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45935.739076157406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45935.739076157406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45935.739076157406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45935.739076157406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45935.739076157406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45935.739076157406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45935.739076157406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45935.739076157406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45935.739076157406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45935.739076157406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45935.739076157406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45935.739076157406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45935.739076157406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45935.739076157406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45935.739076157406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45935.739076157406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45935.739076157406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45935.739076157406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45935.739076157406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45935.739076157406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45935.739076157406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45935.739076157406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45935.739076157406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45935.739076157406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45935.739076157406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45935.739076157406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45935.739076157406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45935.739076157406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45935.739076157406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45935.739076157406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45935.739076157406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45935.739076157406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45935.739076157406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45935.739076157406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45935.739076157406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45935.739076157406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45935.739076157406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45935.739076157406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45935.739076157406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45935.739076157406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45935.739076157406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45935.739076157406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45935.739076157406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45935.739076157406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45935.739076157406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45935.739076157406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45935.739076157406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45935.739076157406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45935.739076157406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45935.739076157406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45935.739076157406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45935.739076157406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45935.739076157406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45935.739076157406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45935.739076157406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45935.739076157406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45935.739076157406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45935.739076157406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45935.739076157406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45935.739076157406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45935.739076157406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45935.739076157406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45935.739076157406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45935.739076157406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45935.739076157406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45935.739076157406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45935.739076157406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45935.739076157406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45935.739076157406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45935.739076157406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45935.739076157406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45935.739076157406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45935.739076157406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45935.739076157406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45935.739076157406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45935.739076157406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45935.739076157406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45935.739076157406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45935.739076157406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45935.739076157406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45935.739076157406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45935.739076157406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45935.739076157406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45935.739076157406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45935.739076157406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45935.739076157406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45935.739076157406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45935.739076157406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45935.739076157406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45935.739076157406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45935.739076157406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45935.739076157406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45935.739076157406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45935.739076157406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45935.739076157406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45935.739076157406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45935.739076157406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45935.739076157406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45935.739076157406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45935.739076157406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45935.739076157406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45935.739076157406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45935.739076157406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45935.739076157406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45935.739076157406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45935.739076157406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45935.739076157406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45935.739076157406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45935.739076157406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45935.739076157406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45935.739076157406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45935.739076157406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45935.739076157406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45935.739076157406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45935.739076157406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45935.739076157406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45935.739076157406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45935.739076157406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45935.739076157406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45935.739076157406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45935.739076157406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45935.739076157406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45935.739076157406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45935.739076157406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45935.739076157406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45935.739076157406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45935.739076157406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45935.739076157406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45935.739076157406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45935.739076157406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45935.739076157406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45935.739076157406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45935.739076157406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45935.739076157406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45935.739076157406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45935.739076157406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45935.739076157406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45935.739076157406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45935.739076157406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45935.739076157406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45935.739076157406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45935.739076157406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45935.739076157406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45935.739076157406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45935.739076157406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45935.739076157406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45935.739076157406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45935.739076157406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45935.739076157406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45935.739076157406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45935.739076157406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45935.739076157406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45935.739076157406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45935.739076157406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45935.739076157406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45935.739076157406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45935.739076157406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45935.739076157406</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232.2583585648099</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0.58213171295938082</v>
      </c>
      <c r="H3" s="113">
        <v>45935.07104166667</v>
      </c>
      <c r="I3" s="110" t="str">
        <f>IFERROR(VLOOKUP(D3,DB!A:F,6,0),"")</f>
        <v>Generator-SG</v>
      </c>
      <c r="J3" s="110" t="str">
        <f>IFERROR(VLOOKUP(D3,DB!A:G,7,0),"")</f>
        <v>Good</v>
      </c>
      <c r="K3" s="115" t="s">
        <v>39063</v>
      </c>
      <c r="L3" s="107" t="str">
        <f>IFERROR(VLOOKUP(D3,DB!A:I,9,0),"")</f>
        <v>Latis</v>
      </c>
    </row>
    <row r="4" spans="1:16" ht="15" customHeight="1">
      <c r="A4" s="110" t="s">
        <v>39064</v>
      </c>
      <c r="B4" s="110" t="str">
        <f>IFERROR(VLOOKUP(D4,DB!A:K,11,0),"")</f>
        <v>R4</v>
      </c>
      <c r="C4" s="111">
        <v>3</v>
      </c>
      <c r="D4" s="107" t="s">
        <v>35137</v>
      </c>
      <c r="E4" s="112" t="s">
        <v>38964</v>
      </c>
      <c r="F4" s="113">
        <v>45935.523263888892</v>
      </c>
      <c r="G4" s="114">
        <f ca="1">IFERROR(NOW()-F4,"")</f>
        <v>0.21581226851412794</v>
      </c>
      <c r="H4" s="113">
        <v>45935.516099537039</v>
      </c>
      <c r="I4" s="110" t="str">
        <f>IFERROR(VLOOKUP(D4,DB!A:F,6,0),"")</f>
        <v>Generator-SG</v>
      </c>
      <c r="J4" s="110" t="str">
        <f>IFERROR(VLOOKUP(D4,DB!A:G,7,0),"")</f>
        <v>Dead</v>
      </c>
      <c r="K4" s="115" t="s">
        <v>39065</v>
      </c>
      <c r="L4" s="107" t="str">
        <f>IFERROR(VLOOKUP(D4,DB!A:I,9,0),"")</f>
        <v>Latis</v>
      </c>
    </row>
    <row r="5" spans="1:16" ht="15" customHeight="1">
      <c r="A5" s="110" t="s">
        <v>39066</v>
      </c>
      <c r="B5" s="110" t="str">
        <f>IFERROR(VLOOKUP(D5,DB!A:K,11,0),"")</f>
        <v>R4</v>
      </c>
      <c r="C5" s="111">
        <v>1</v>
      </c>
      <c r="D5" s="107" t="s">
        <v>34306</v>
      </c>
      <c r="E5" s="112" t="s">
        <v>38964</v>
      </c>
      <c r="F5" s="113">
        <v>45934.995312500003</v>
      </c>
      <c r="G5" s="114">
        <f ca="1">IFERROR(NOW()-F5,"")</f>
        <v>0.74376365740317851</v>
      </c>
      <c r="H5" s="113">
        <v>45935.675949074073</v>
      </c>
      <c r="I5" s="110" t="str">
        <f>IFERROR(VLOOKUP(D5,DB!A:F,6,0),"")</f>
        <v>SCECO</v>
      </c>
      <c r="J5" s="110" t="str">
        <f>IFERROR(VLOOKUP(D5,DB!A:G,7,0),"")</f>
        <v>Dead</v>
      </c>
      <c r="K5" s="115" t="s">
        <v>39067</v>
      </c>
      <c r="L5" s="107" t="str">
        <f>IFERROR(VLOOKUP(D5,DB!A:I,9,0),"")</f>
        <v>Latis</v>
      </c>
    </row>
    <row r="6" spans="1:16" ht="15" customHeight="1">
      <c r="A6" s="110" t="s">
        <v>39068</v>
      </c>
      <c r="B6" s="110" t="str">
        <f>IFERROR(VLOOKUP(D6,DB!A:K,11,0),"")</f>
        <v>R4</v>
      </c>
      <c r="C6" s="111">
        <v>1</v>
      </c>
      <c r="D6" s="107" t="s">
        <v>37226</v>
      </c>
      <c r="E6" s="112" t="s">
        <v>38964</v>
      </c>
      <c r="F6" s="113"/>
      <c r="G6" s="114">
        <f ca="1">IFERROR(NOW()-F6,"")</f>
        <v>45935.739076157406</v>
      </c>
      <c r="H6" s="113">
        <v>45935.675949074073</v>
      </c>
      <c r="I6" s="110" t="str">
        <f>IFERROR(VLOOKUP(D6,DB!A:F,6,0),"")</f>
        <v>Generator-SG</v>
      </c>
      <c r="J6" s="110" t="str">
        <f>IFERROR(VLOOKUP(D6,DB!A:G,7,0),"")</f>
        <v>Dead</v>
      </c>
      <c r="K6" s="115"/>
      <c r="L6" s="107" t="str">
        <f>IFERROR(VLOOKUP(D6,DB!A:I,9,0),"")</f>
        <v>Latis</v>
      </c>
    </row>
    <row r="7" spans="1:16" ht="15" customHeight="1">
      <c r="A7" s="110"/>
      <c r="B7" s="110" t="str">
        <f>IFERROR(VLOOKUP(D7,DB!A:K,11,0),"")</f>
        <v/>
      </c>
      <c r="C7" s="111"/>
      <c r="D7" s="107"/>
      <c r="E7" s="112"/>
      <c r="F7" s="113"/>
      <c r="G7" s="114">
        <f ca="1">IFERROR(NOW()-F7,"")</f>
        <v>45935.739076157406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45935.739076157406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45935.739076157406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45935.739076157406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45935.739076157406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45935.739076157406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45935.739076157406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45935.739076157406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45935.739076157406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45935.739076157406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45935.739076157406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45935.739076157406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45935.739076157406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45935.739076157406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45935.739076157406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45935.739076157406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45935.739076157406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45935.739076157406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45935.739076157406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45935.739076157406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45935.739076157406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45935.739076157406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45935.739076157406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45935.739076157406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45935.739076157406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45935.739076157406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45935.739076157406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45935.739076157406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45935.739076157406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45935.739076157406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45935.739076157406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45935.739076157406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45935.739076157406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45935.739076157406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45935.739076157406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45935.739076157406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45935.739076157406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45935.739076157406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45935.739076157406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45935.739076157406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45935.739076157406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45935.739076157406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45935.739076157406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45935.739076157406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45935.739076157406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45935.739076157406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45935.739076157406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45935.739076157406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45935.739076157406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45935.739076157406</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43.907015972217778</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9.5501988425894524</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137" t="s">
        <v>38468</v>
      </c>
      <c r="E4" s="37" t="s">
        <v>38967</v>
      </c>
      <c r="F4" s="38">
        <v>45935.706469907411</v>
      </c>
      <c r="G4" s="39">
        <f ca="1">IFERROR(NOW()-F4,"-")</f>
        <v>3.2606249995296821E-2</v>
      </c>
      <c r="H4" s="38">
        <v>45935.700486111113</v>
      </c>
      <c r="I4" s="37" t="str">
        <f>IFERROR(VLOOKUP(D4,DB!A:F,6,0),"")</f>
        <v>SCECO</v>
      </c>
      <c r="J4" s="37" t="str">
        <f>IFERROR(VLOOKUP(D4,DB!A:G,7,0),"")</f>
        <v>Haj Removal</v>
      </c>
      <c r="K4" s="37" t="s">
        <v>39074</v>
      </c>
      <c r="L4" s="37" t="str">
        <f>IFERROR(VLOOKUP(D4,DB!A:I,9,0),"")</f>
        <v>Latis</v>
      </c>
      <c r="M4" s="136"/>
    </row>
    <row r="5" spans="1:13" ht="15">
      <c r="A5" s="37"/>
      <c r="B5" s="37" t="str">
        <f>IFERROR(VLOOKUP(D5,DB!A:K,11,0),"")</f>
        <v/>
      </c>
      <c r="C5" s="37"/>
      <c r="D5"/>
      <c r="E5" s="37"/>
      <c r="F5" s="38"/>
      <c r="G5" s="39">
        <f ca="1">IFERROR(NOW()-F5,"-")</f>
        <v>45935.739076157406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45935.739076157406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45935.739076157406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45935.739076157406</v>
      </c>
      <c r="H8" s="38"/>
      <c r="I8" s="37" t="str">
        <f>IFERROR(VLOOKUP(D8,DB!A:F,6,0),"")</f>
        <v/>
      </c>
      <c r="J8" s="37" t="str">
        <f>IFERROR(VLOOKUP(D8,DB!A:G,7,0),"")</f>
        <v/>
      </c>
      <c r="K8" s="37"/>
      <c r="L8" s="37" t="str">
        <f>IFERROR(VLOOKUP(D8,DB!A:I,9,0),"")</f>
        <v/>
      </c>
      <c r="M8" s="136"/>
    </row>
    <row r="9" spans="1:13" ht="15">
      <c r="A9" s="92"/>
      <c r="B9" s="92" t="str">
        <f>IFERROR(VLOOKUP(D9,DB!A:K,11,0),"")</f>
        <v/>
      </c>
      <c r="C9" s="92"/>
      <c r="D9" s="92"/>
      <c r="E9" s="92"/>
      <c r="F9" s="134"/>
      <c r="G9" s="135">
        <f ca="1">IFERROR(NOW()-F9,"-")</f>
        <v>45935.739076157406</v>
      </c>
      <c r="H9" s="134"/>
      <c r="I9" s="92" t="str">
        <f>IFERROR(VLOOKUP(D9,DB!A:F,6,0),"")</f>
        <v/>
      </c>
      <c r="J9" s="92" t="str">
        <f>IFERROR(VLOOKUP(D9,DB!A:G,7,0),"")</f>
        <v/>
      </c>
      <c r="K9" s="92"/>
      <c r="L9" s="92" t="str">
        <f>IFERROR(VLOOKUP(D9,DB!A:I,9,0),"")</f>
        <v/>
      </c>
      <c r="M9" s="136"/>
    </row>
    <row r="10" spans="1:13" ht="15">
      <c r="A10" s="37"/>
      <c r="B10" s="37" t="str">
        <f>IFERROR(VLOOKUP(D10,DB!A:K,11,0),"")</f>
        <v/>
      </c>
      <c r="C10" s="37"/>
      <c r="D10" s="37"/>
      <c r="E10" s="37"/>
      <c r="F10" s="38"/>
      <c r="G10" s="39">
        <f ca="1">IFERROR(NOW()-F10,"-")</f>
        <v>45935.739076157406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45935.739076157406</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0"/>
      <c r="E12" s="37"/>
      <c r="F12" s="38"/>
      <c r="G12" s="39">
        <f ca="1">IFERROR(NOW()-F12,"-")</f>
        <v>45935.739076157406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45935.739076157406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45935.739076157406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45935.739076157406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45935.739076157406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45935.739076157406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45935.739076157406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45935.739076157406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45935.739076157406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45935.739076157406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45935.739076157406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45935.739076157406</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45935.739076157406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45935.739076157406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45935.739076157406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45935.739076157406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45935.739076157406</v>
      </c>
      <c r="H28" s="38"/>
      <c r="I28" s="37" t="str">
        <f>IFERROR(VLOOKUP(D28,DB!A:F,6,0),"")</f>
        <v/>
      </c>
      <c r="J28" s="37" t="str">
        <f>IFERROR(VLOOKUP(D28,DB!A:G,7,0),"")</f>
        <v/>
      </c>
      <c r="K28" s="37"/>
      <c r="L28" s="37" t="str">
        <f>IFERROR(VLOOKUP(D28,DB!A:I,9,0),"")</f>
        <v/>
      </c>
      <c r="M28" s="136"/>
    </row>
    <row r="29" spans="1:13" ht="15">
      <c r="A29" s="37"/>
      <c r="B29" s="37" t="str">
        <f>IFERROR(VLOOKUP(D29,DB!A:K,11,0),"")</f>
        <v/>
      </c>
      <c r="C29" s="37"/>
      <c r="D29"/>
      <c r="E29" s="37"/>
      <c r="F29" s="38"/>
      <c r="G29" s="39">
        <f ca="1">IFERROR(NOW()-F29,"-")</f>
        <v>45935.739076157406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45935.739076157406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45935.739076157406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45935.739076157406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45935.739076157406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45935.739076157406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45935.739076157406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45935.739076157406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45935.739076157406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45935.739076157406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45935.739076157406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45935.739076157406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45935.739076157406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45935.739076157406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45935.739076157406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45935.739076157406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45935.739076157406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45935.739076157406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45935.739076157406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45935.739076157406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45935.739076157406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45935.739076157406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45935.739076157406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45935.739076157406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45935.739076157406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45935.739076157406</v>
      </c>
      <c r="H54" s="38"/>
      <c r="I54" s="37" t="str">
        <f>IFERROR(VLOOKUP(D54,DB!A:F,6,0),"")</f>
        <v/>
      </c>
      <c r="J54" s="37" t="str">
        <f>IFERROR(VLOOKUP(D54,DB!A:G,7,0),"")</f>
        <v/>
      </c>
      <c r="K54" s="37"/>
      <c r="L54" s="37" t="str">
        <f>IFERROR(VLOOKUP(D54,DB!A:I,9,0),"")</f>
        <v/>
      </c>
      <c r="M54" s="136"/>
    </row>
    <row r="55" spans="1:13" ht="15">
      <c r="A55" s="92"/>
      <c r="B55" s="92" t="str">
        <f>IFERROR(VLOOKUP(D55,DB!A:K,11,0),"")</f>
        <v/>
      </c>
      <c r="C55" s="92"/>
      <c r="D55" s="92"/>
      <c r="E55" s="92"/>
      <c r="F55" s="134"/>
      <c r="G55" s="135">
        <f ca="1">IFERROR(NOW()-F55,"-")</f>
        <v>45935.739076157406</v>
      </c>
      <c r="H55" s="134"/>
      <c r="I55" s="92" t="str">
        <f>IFERROR(VLOOKUP(D55,DB!A:F,6,0),"")</f>
        <v/>
      </c>
      <c r="J55" s="92" t="str">
        <f>IFERROR(VLOOKUP(D55,DB!A:G,7,0),"")</f>
        <v/>
      </c>
      <c r="K55" s="92"/>
      <c r="L55" s="92" t="str">
        <f>IFERROR(VLOOKUP(D55,DB!A:I,9,0),"")</f>
        <v/>
      </c>
      <c r="M55" s="136"/>
    </row>
    <row r="56" spans="1:13" ht="15">
      <c r="A56" s="92"/>
      <c r="B56" s="92" t="str">
        <f>IFERROR(VLOOKUP(D56,DB!A:K,11,0),"")</f>
        <v/>
      </c>
      <c r="C56" s="92"/>
      <c r="D56" s="92"/>
      <c r="E56" s="92"/>
      <c r="F56" s="134"/>
      <c r="G56" s="135">
        <f ca="1">IFERROR(NOW()-F56,"-")</f>
        <v>45935.739076157406</v>
      </c>
      <c r="H56" s="134"/>
      <c r="I56" s="92" t="str">
        <f>IFERROR(VLOOKUP(D56,DB!A:F,6,0),"")</f>
        <v/>
      </c>
      <c r="J56" s="92" t="str">
        <f>IFERROR(VLOOKUP(D56,DB!A:G,7,0),"")</f>
        <v/>
      </c>
      <c r="K56" s="92"/>
      <c r="L56" s="92" t="str">
        <f>IFERROR(VLOOKUP(D56,DB!A:I,9,0),"")</f>
        <v/>
      </c>
    </row>
    <row r="57" spans="1:13" ht="15">
      <c r="A57" s="37"/>
      <c r="B57" s="37" t="str">
        <f>IFERROR(VLOOKUP(D57,DB!A:K,11,0),"")</f>
        <v/>
      </c>
      <c r="C57" s="37"/>
      <c r="D57" s="37"/>
      <c r="E57" s="37"/>
      <c r="F57" s="38"/>
      <c r="G57" s="39">
        <f ca="1">IFERROR(NOW()-F57,"-")</f>
        <v>45935.739076157406</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45935.739076157406</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45935.739076157406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45935.739076157406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45935.739076157406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45935.739076157406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45935.739076157406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45935.739076157406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45935.739076157406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45935.739076157406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45935.739076157406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45935.739076157406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45935.739076157406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45935.739076157406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45935.739076157406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45935.739076157406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45935.739076157406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45935.739076157406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45935.739076157406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45935.739076157406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45935.739076157406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45935.739076157406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45935.739076157406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45935.739076157406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45935.739076157406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45935.739076157406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45935.739076157406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45935.739076157406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45935.739076157406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45935.739076157406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45935.739076157406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45935.739076157406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45935.739076157406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45935.739076157406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45935.739076157406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45935.739076157406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45935.739076157406</v>
      </c>
      <c r="H93" s="38"/>
      <c r="I93" s="37" t="str">
        <f>IFERROR(VLOOKUP(D93,DB!A:F,6,0),"")</f>
        <v/>
      </c>
      <c r="J93" s="37" t="str">
        <f>IFERROR(VLOOKUP(D93,DB!A:G,7,0),"")</f>
        <v/>
      </c>
      <c r="K93" s="37"/>
      <c r="L93" s="37" t="str">
        <f>IFERROR(VLOOKUP(D93,DB!A:I,9,0),"")</f>
        <v/>
      </c>
    </row>
    <row r="94" spans="1:12" ht="15">
      <c r="A94" s="92"/>
      <c r="B94" s="92" t="str">
        <f>IFERROR(VLOOKUP(D94,DB!A:K,11,0),"")</f>
        <v/>
      </c>
      <c r="C94" s="92"/>
      <c r="D94" s="92"/>
      <c r="E94" s="92"/>
      <c r="F94" s="134"/>
      <c r="G94" s="135">
        <f ca="1">IFERROR(NOW()-F94,"-")</f>
        <v>45935.739076157406</v>
      </c>
      <c r="H94" s="134"/>
      <c r="I94" s="92" t="str">
        <f>IFERROR(VLOOKUP(D94,DB!A:F,6,0),"")</f>
        <v/>
      </c>
      <c r="J94" s="92" t="str">
        <f>IFERROR(VLOOKUP(D94,DB!A:G,7,0),"")</f>
        <v/>
      </c>
      <c r="K94" s="92"/>
      <c r="L94" s="92" t="str">
        <f>IFERROR(VLOOKUP(D94,DB!A:I,9,0),"")</f>
        <v/>
      </c>
    </row>
    <row r="95" spans="1:12" ht="15">
      <c r="A95" s="37"/>
      <c r="B95" s="37" t="str">
        <f>IFERROR(VLOOKUP(D95,DB!A:K,11,0),"")</f>
        <v/>
      </c>
      <c r="C95" s="37"/>
      <c r="D95" s="37"/>
      <c r="E95" s="37"/>
      <c r="F95" s="38"/>
      <c r="G95" s="39">
        <f ca="1">IFERROR(NOW()-F95,"-")</f>
        <v>45935.739076157406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45935.739076157406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45935.739076157406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45935.739076157406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45935.739076157406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45935.739076157406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45935.739076157406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45935.739076157406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45935.739076157406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45935.739076157406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45935.739076157406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45935.739076157406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45935.739076157406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45935.739076157406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45935.739076157406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45935.739076157406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45935.739076157406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45935.739076157406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45935.739076157406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45935.739076157406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45935.739076157406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45935.739076157406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45935.739076157406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45935.739076157406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45935.739076157406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45935.739076157406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45935.739076157406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45935.739076157406</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45935.739076157406</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45935.739076157406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45935.739076157406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45935.739076157406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45935.739076157406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45935.739076157406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45935.739076157406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45935.739076157406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45935.739076157406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45935.739076157406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45935.739076157406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45935.739076157406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45935.739076157406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45935.739076157406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45935.739076157406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45935.739076157406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45935.739076157406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45935.739076157406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45935.739076157406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45935.739076157406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45935.739076157406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45935.739076157406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45935.739076157406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45935.739076157406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45935.739076157406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45935.739076157406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45935.739076157406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45935.739076157406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45935.739076157406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45935.739076157406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45935.739076157406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45935.739076157406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45935.739076157406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45935.739076157406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45935.739076157406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45935.739076157406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45935.739076157406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45935.739076157406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45935.739076157406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45935.739076157406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45935.739076157406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45935.739076157406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45935.739076157406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45935.739076157406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45935.739076157406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45935.739076157406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45935.739076157406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45935.739076157406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45935.739076157406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45935.739076157406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45935.739076157406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45935.739076157406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45935.739076157406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45935.739076157406</v>
      </c>
      <c r="H176" s="38"/>
      <c r="I176" s="37" t="str">
        <f>IFERROR(VLOOKUP(D176,DB!A:F,6,0),"")</f>
        <v/>
      </c>
      <c r="J176" s="37" t="str">
        <f>IFERROR(VLOOKUP(D176,DB!A:G,7,0),"")</f>
        <v/>
      </c>
      <c r="K176" s="37"/>
      <c r="L176" s="37" t="str">
        <f>IFERROR(VLOOKUP(D176,DB!A:I,9,0),"")</f>
        <v/>
      </c>
    </row>
    <row r="177" spans="1:12" ht="15">
      <c r="A177" s="92"/>
      <c r="B177" s="92" t="str">
        <f>IFERROR(VLOOKUP(D177,DB!A:K,11,0),"")</f>
        <v/>
      </c>
      <c r="C177" s="92"/>
      <c r="D177" s="92"/>
      <c r="E177" s="92"/>
      <c r="F177" s="134"/>
      <c r="G177" s="135">
        <f ca="1">IFERROR(NOW()-F177,"-")</f>
        <v>45935.739076157406</v>
      </c>
      <c r="H177" s="134"/>
      <c r="I177" s="92" t="str">
        <f>IFERROR(VLOOKUP(D177,DB!A:F,6,0),"")</f>
        <v/>
      </c>
      <c r="J177" s="92" t="str">
        <f>IFERROR(VLOOKUP(D177,DB!A:G,7,0),"")</f>
        <v/>
      </c>
      <c r="K177" s="92"/>
      <c r="L177" s="92" t="str">
        <f>IFERROR(VLOOKUP(D177,DB!A:I,9,0),"")</f>
        <v/>
      </c>
    </row>
    <row r="178" spans="1:12" ht="15"/>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4" ht="15"/>
    <row r="455" ht="15"/>
    <row r="456" ht="15"/>
    <row r="457" ht="15"/>
    <row r="458" ht="15"/>
    <row r="459" ht="15"/>
    <row r="460" ht="15"/>
    <row r="461"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7" ht="15"/>
    <row r="508" ht="15"/>
    <row r="509"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29" ht="15"/>
    <row r="830" ht="15"/>
    <row r="831" ht="15"/>
    <row r="832" ht="15"/>
    <row r="836" ht="15"/>
    <row r="837" ht="15"/>
    <row r="847" ht="15"/>
    <row r="852" ht="15"/>
    <row r="863" ht="15"/>
    <row r="864" ht="15"/>
    <row r="871" ht="15"/>
    <row r="872" ht="15"/>
    <row r="876" ht="15"/>
    <row r="877" ht="15"/>
    <row r="878" ht="15"/>
    <row r="885" ht="15"/>
    <row r="886" ht="15"/>
    <row r="887" ht="15"/>
    <row r="888" ht="15"/>
    <row r="890" ht="15"/>
    <row r="891" ht="15"/>
    <row r="892" ht="15"/>
    <row r="895" ht="15"/>
    <row r="896" ht="15"/>
    <row r="897" ht="15"/>
    <row r="898" ht="15"/>
    <row r="900" ht="15"/>
    <row r="901" ht="15"/>
    <row r="902" ht="15"/>
    <row r="903" ht="15"/>
    <row r="904" ht="15"/>
    <row r="905" ht="15"/>
    <row r="907" ht="15"/>
    <row r="908" ht="15"/>
    <row r="910" ht="15"/>
    <row r="911" ht="15"/>
    <row r="913" ht="15"/>
    <row r="914" ht="15"/>
    <row r="915" ht="15"/>
    <row r="917" ht="15"/>
    <row r="918" ht="15"/>
    <row r="919" ht="15"/>
    <row r="920" ht="15"/>
    <row r="921" ht="15"/>
    <row r="925" ht="15"/>
    <row r="926" ht="15"/>
    <row r="927" ht="15"/>
    <row r="928" ht="15"/>
    <row r="931" ht="15"/>
    <row r="932" ht="15"/>
    <row r="935" ht="15"/>
    <row r="976" ht="15"/>
    <row r="977" ht="15"/>
    <row r="980" ht="15"/>
    <row r="981" ht="15"/>
    <row r="988" ht="15"/>
    <row r="989" ht="15"/>
    <row r="992" ht="15"/>
    <row r="994" ht="15"/>
    <row r="996" ht="15"/>
    <row r="997" ht="15"/>
    <row r="998" ht="15"/>
    <row r="1001" ht="15"/>
    <row r="1002" ht="15"/>
    <row r="1004" ht="15"/>
    <row r="1007" ht="15"/>
    <row r="1008" ht="15"/>
    <row r="1010" ht="15"/>
    <row r="1011" ht="15"/>
    <row r="1012" ht="15"/>
    <row r="1013" ht="15"/>
    <row r="1014" ht="15"/>
    <row r="1017" ht="15"/>
    <row r="1018" ht="15"/>
    <row r="1019" ht="15"/>
    <row r="1020" ht="15"/>
    <row r="1021" ht="15"/>
    <row r="1022" ht="15"/>
    <row r="1024" ht="15"/>
    <row r="1026" ht="15"/>
    <row r="1028" ht="15"/>
    <row r="1029" ht="15"/>
    <row r="1030" ht="15"/>
    <row r="1032" ht="15"/>
    <row r="1033" ht="15"/>
    <row r="1034" ht="15"/>
    <row r="1035" ht="15"/>
    <row r="1036" ht="15"/>
    <row r="1037" ht="15"/>
    <row r="1038" ht="15"/>
    <row r="1040" ht="15"/>
    <row r="1041" ht="15"/>
    <row r="1042" ht="15"/>
    <row r="1047" ht="15"/>
    <row r="1048" ht="15"/>
    <row r="1052" ht="15"/>
    <row r="1053" ht="15"/>
    <row r="1054" ht="15"/>
    <row r="1057" ht="15"/>
    <row r="1059" ht="15"/>
    <row r="1063" ht="15"/>
    <row r="1067" ht="15"/>
    <row r="1073" ht="15"/>
    <row r="1074" ht="15"/>
    <row r="1076" ht="15"/>
    <row r="1077" ht="15"/>
    <row r="1079" ht="15"/>
    <row r="1082" ht="15"/>
    <row r="1083" ht="15"/>
    <row r="1085" ht="15"/>
    <row r="1087" ht="15"/>
    <row r="1089" ht="15"/>
    <row r="1091" ht="15"/>
    <row r="1092" ht="15"/>
    <row r="1093" ht="15"/>
    <row r="1095" ht="15"/>
    <row r="1096" ht="15"/>
    <row r="1097" ht="15"/>
    <row r="1098" ht="15"/>
    <row r="1101" ht="15"/>
    <row r="1275" ht="15"/>
    <row r="1276" ht="15"/>
    <row r="1286" ht="15"/>
    <row r="1287" ht="15"/>
    <row r="1288" ht="15"/>
    <row r="1294" ht="15"/>
    <row r="1295" ht="15"/>
    <row r="1296" ht="15"/>
    <row r="1297" ht="15"/>
    <row r="1299" ht="15"/>
    <row r="1302" ht="15"/>
    <row r="1303" ht="15"/>
    <row r="1304" ht="15"/>
    <row r="1305" ht="15"/>
    <row r="1307" ht="15"/>
    <row r="1308" ht="15"/>
    <row r="1310" ht="15"/>
    <row r="1311" ht="15"/>
    <row r="1312" ht="15"/>
    <row r="1313" ht="15"/>
    <row r="1315" ht="15"/>
    <row r="1316" ht="15"/>
    <row r="1317" ht="15"/>
    <row r="1320" ht="15"/>
    <row r="1321" ht="15"/>
    <row r="1324" ht="15"/>
    <row r="1325" ht="15"/>
    <row r="1326" ht="15"/>
    <row r="1327" ht="15"/>
    <row r="1328" ht="15"/>
    <row r="1329" ht="15"/>
    <row r="1330" ht="15"/>
    <row r="1331" ht="15"/>
    <row r="1333" ht="15"/>
    <row r="1335" ht="15"/>
    <row r="1336" ht="15"/>
    <row r="1337" ht="15"/>
    <row r="1340" ht="15"/>
    <row r="1350" ht="15"/>
    <row r="1353" ht="15"/>
    <row r="1354" ht="15"/>
    <row r="1358" ht="15"/>
    <row r="1362" ht="15"/>
    <row r="1365" ht="15"/>
    <row r="1367" ht="15"/>
    <row r="1368" ht="15"/>
    <row r="1371" ht="15"/>
    <row r="1373" ht="15"/>
    <row r="1376" ht="15"/>
    <row r="1377" ht="15"/>
    <row r="1378" ht="15"/>
    <row r="1380" ht="15"/>
    <row r="1382" ht="15"/>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8.966228935183608</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45935.739076157406</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1.8581039351847721</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0.79683078703237697</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39081</v>
      </c>
      <c r="B6" s="120" t="str">
        <f>IFERROR(VLOOKUP(D6,DB!A:K,11,0),"")</f>
        <v>R6</v>
      </c>
      <c r="C6" s="137">
        <v>1</v>
      </c>
      <c r="D6" s="120" t="s">
        <v>31997</v>
      </c>
      <c r="E6" s="137" t="s">
        <v>39076</v>
      </c>
      <c r="F6" s="139">
        <v>45935.599016203705</v>
      </c>
      <c r="G6" s="89">
        <f ca="1">IFERROR(NOW()-F6,"-")</f>
        <v>0.1400599537009839</v>
      </c>
      <c r="H6" s="139">
        <v>45935.565289351849</v>
      </c>
      <c r="I6" s="120" t="str">
        <f>IFERROR(VLOOKUP(D6,DB!A:F,6,0),"")</f>
        <v>SCECO</v>
      </c>
      <c r="J6" s="120" t="str">
        <f>IFERROR(VLOOKUP(D6,DB!A:G,7,0),"")</f>
        <v>Dead</v>
      </c>
      <c r="K6" s="137" t="s">
        <v>39082</v>
      </c>
      <c r="L6" s="126" t="str">
        <f>IFERROR(VLOOKUP(D6,DB!A:I,9,0),"")</f>
        <v>Latis</v>
      </c>
    </row>
    <row r="7" spans="1:16383" ht="31.5" customHeight="1">
      <c r="A7" s="121" t="s">
        <v>24</v>
      </c>
      <c r="B7" s="120" t="str">
        <f>IFERROR(VLOOKUP(D7,DB!A:K,11,0),"")</f>
        <v>R6</v>
      </c>
      <c r="C7" s="122">
        <v>1</v>
      </c>
      <c r="D7" s="120" t="s">
        <v>36643</v>
      </c>
      <c r="E7" s="123"/>
      <c r="F7" s="124"/>
      <c r="G7" s="89">
        <f ca="1">IFERROR(NOW()-F7,"-")</f>
        <v>45935.739076157406</v>
      </c>
      <c r="H7" s="124">
        <v>45935.613993055558</v>
      </c>
      <c r="I7" s="120" t="str">
        <f>IFERROR(VLOOKUP(D7,DB!A:F,6,0),"")</f>
        <v>SCECO</v>
      </c>
      <c r="J7" s="120" t="str">
        <f>IFERROR(VLOOKUP(D7,DB!A:G,7,0),"")</f>
        <v xml:space="preserve">Weak </v>
      </c>
      <c r="K7" s="125" t="s">
        <v>39083</v>
      </c>
      <c r="L7" s="126" t="str">
        <f>IFERROR(VLOOKUP(D7,DB!A:I,9,0),"")</f>
        <v>Latis</v>
      </c>
    </row>
    <row r="8" spans="1:16383" ht="31.5" customHeight="1">
      <c r="A8" s="121" t="s">
        <v>39084</v>
      </c>
      <c r="B8" s="120" t="str">
        <f>IFERROR(VLOOKUP(D8,DB!A:K,11,0),"")</f>
        <v>R6</v>
      </c>
      <c r="C8" s="122">
        <v>1</v>
      </c>
      <c r="D8" s="120" t="s">
        <v>32435</v>
      </c>
      <c r="E8" s="123"/>
      <c r="F8" s="124">
        <v>45935.698148148149</v>
      </c>
      <c r="G8" s="89">
        <f ca="1">IFERROR(NOW()-F8,"-")</f>
        <v>4.0928009257186204E-2</v>
      </c>
      <c r="H8" s="124">
        <v>45935.692453703705</v>
      </c>
      <c r="I8" s="120" t="str">
        <f>IFERROR(VLOOKUP(D8,DB!A:F,6,0),"")</f>
        <v>SCECO</v>
      </c>
      <c r="J8" s="120" t="str">
        <f>IFERROR(VLOOKUP(D8,DB!A:G,7,0),"")</f>
        <v>Good</v>
      </c>
      <c r="K8" s="125" t="s">
        <v>39085</v>
      </c>
      <c r="L8" s="126" t="str">
        <f>IFERROR(VLOOKUP(D8,DB!A:I,9,0),"")</f>
        <v>Latis</v>
      </c>
    </row>
    <row r="9" spans="1:16383" ht="31.5" customHeight="1">
      <c r="A9" s="121" t="s">
        <v>24</v>
      </c>
      <c r="B9" s="120" t="str">
        <f>IFERROR(VLOOKUP(D9,DB!A:K,11,0),"")</f>
        <v>R6</v>
      </c>
      <c r="C9" s="122">
        <v>2</v>
      </c>
      <c r="D9" s="120" t="s">
        <v>32685</v>
      </c>
      <c r="E9" s="123"/>
      <c r="F9" s="124"/>
      <c r="G9" s="89">
        <f ca="1">IFERROR(NOW()-F9,"-")</f>
        <v>45935.739076157406</v>
      </c>
      <c r="H9" s="124">
        <v>45935.69803240741</v>
      </c>
      <c r="I9" s="120" t="str">
        <f>IFERROR(VLOOKUP(D9,DB!A:F,6,0),"")</f>
        <v>SCECO</v>
      </c>
      <c r="J9" s="120" t="str">
        <f>IFERROR(VLOOKUP(D9,DB!A:G,7,0),"")</f>
        <v>Dead</v>
      </c>
      <c r="K9" s="125" t="s">
        <v>39086</v>
      </c>
      <c r="L9" s="126" t="str">
        <f>IFERROR(VLOOKUP(D9,DB!A:I,9,0),"")</f>
        <v>Latis</v>
      </c>
    </row>
    <row r="10" spans="1:16383" ht="31.5" customHeight="1">
      <c r="A10" s="121"/>
      <c r="B10" s="120" t="str">
        <f>IFERROR(VLOOKUP(D10,DB!A:K,11,0),"")</f>
        <v/>
      </c>
      <c r="C10" s="122"/>
      <c r="D10" s="120"/>
      <c r="E10" s="123"/>
      <c r="F10" s="124"/>
      <c r="G10" s="89">
        <f ca="1">IFERROR(NOW()-F10,"-")</f>
        <v>45935.739076157406</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49"/>
      <c r="E11" s="123"/>
      <c r="F11" s="124"/>
      <c r="G11" s="89">
        <f ca="1">IFERROR(NOW()-F11,"-")</f>
        <v>45935.739076157406</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45935.739076157406</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0"/>
      <c r="E13" s="123"/>
      <c r="F13" s="124"/>
      <c r="G13" s="89">
        <f ca="1">IFERROR(NOW()-F13,"-")</f>
        <v>45935.739076157406</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45935.739076157406</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45935.739076157406</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45935.739076157406</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45935.739076157406</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45935.739076157406</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45935.739076157406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45935.739076157406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45935.739076157406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45935.739076157406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45935.739076157406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45935.739076157406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45935.739076157406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45935.739076157406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45935.739076157406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45935.739076157406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45935.739076157406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45935.739076157406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45935.739076157406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45935.739076157406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45935.739076157406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45935.739076157406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45935.739076157406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45935.739076157406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45935.739076157406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45935.739076157406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45935.739076157406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45935.739076157406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45935.739076157406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45935.739076157406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45935.739076157406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45935.739076157406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45935.739076157406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45935.739076157406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45935.739076157406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45935.739076157406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45935.739076157406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45935.739076157406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45935.739076157406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45935.739076157406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45935.739076157406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45935.739076157406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45935.739076157406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45935.739076157406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45935.739076157406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45935.739076157406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45935.739076157406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45935.739076157406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45935.739076157406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45935.739076157406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45935.739076157406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45935.739076157406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45935.739076157406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45935.739076157406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45935.739076157406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45935.739076157406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45935.739076157406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45935.739076157406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45935.739076157406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45935.739076157406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45935.739076157406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45935.739076157406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45935.739076157406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45935.739076157406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45935.739076157406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45935.739076157406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45935.739076157406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45935.739076157406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45935.739076157406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45935.739076157406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45935.739076157406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45935.739076157406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45935.739076157406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45935.739076157406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45935.739076157406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45935.739076157406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45935.739076157406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45935.739076157406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45935.739076157406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45935.739076157406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45935.739076157406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45935.739076157406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45935.739076157406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45935.739076157406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45935.739076157406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45935.739076157406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45935.739076157406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45935.739076157406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45935.739076157406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45935.739076157406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45935.739076157406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45935.739076157406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45935.739076157406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45935.739076157406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45935.739076157406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45935.739076157406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45935.739076157406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45935.739076157406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45935.739076157406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45935.739076157406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45935.739076157406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45935.739076157406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45935.739076157406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45935.739076157406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45935.739076157406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45935.739076157406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45935.739076157406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45935.739076157406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45935.739076157406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45935.739076157406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45935.739076157406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45935.739076157406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45935.739076157406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45935.739076157406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45935.739076157406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45935.739076157406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45935.739076157406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45935.739076157406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45935.739076157406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45935.739076157406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45935.739076157406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45935.739076157406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45935.739076157406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45935.739076157406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45935.739076157406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45935.739076157406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45935.739076157406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45935.739076157406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45935.739076157406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45935.739076157406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45935.739076157406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45935.739076157406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45935.739076157406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45935.739076157406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45935.739076157406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45935.739076157406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45935.739076157406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45935.739076157406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45935.739076157406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45935.739076157406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45935.739076157406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45935.739076157406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45935.739076157406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45935.739076157406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45935.739076157406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45935.739076157406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45935.739076157406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45935.739076157406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45935.739076157406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45935.739076157406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45935.739076157406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45935.739076157406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45935.739076157406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45935.739076157406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45935.739076157406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45935.739076157406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45935.739076157406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45935.739076157406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45935.739076157406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45935.739076157406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45935.739076157406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45935.739076157406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45935.739076157406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45935.739076157406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45935.739076157406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45935.739076157406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45935.739076157406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45935.739076157406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45935.739076157406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45935.739076157406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45935.739076157406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45935.739076157406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45935.739076157406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45935.739076157406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45935.739076157406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45935.739076157406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45935.739076157406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45935.739076157406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45935.739076157406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45935.739076157406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45935.739076157406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45935.739076157406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45935.739076157406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45935.739076157406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45935.739076157406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45935.739076157406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45935.739076157406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45935.739076157406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45935.739076157406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45935.739076157406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45935.739076157406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45935.739076157406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45935.739076157406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45935.739076157406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45935.739076157406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45935.739076157406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45935.739076157406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45935.739076157406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45935.739076157406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45935.739076157406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45935.739076157406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45935.739076157406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45935.739076157406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45935.739076157406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45935.739076157406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45935.739076157406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45935.739076157406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45935.739076157406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45935.739076157406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45935.739076157406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45935.739076157406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45935.739076157406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45935.739076157406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45935.739076157406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45935.739076157406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45935.739076157406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45935.739076157406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45935.739076157406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45935.739076157406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45935.739076157406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45935.739076157406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45935.739076157406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45935.739076157406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45935.739076157406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45935.739076157406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45935.739076157406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45935.739076157406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45935.739076157406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45935.739076157406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45935.739076157406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45935.739076157406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45935.739076157406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45935.739076157406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45935.739076157406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45935.739076157406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45935.739076157406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45935.739076157406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45935.739076157406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45935.739076157406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45935.739076157406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45935.739076157406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45935.739076157406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45935.739076157406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45935.739076157406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45935.739076157406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45935.739076157406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45935.739076157406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45935.739076157406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45935.739076157406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45935.739076157406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45935.739076157406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45935.739076157406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45935.739076157406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45935.739076157406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45935.739076157406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45935.739076157406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45935.739076157406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45935.739076157406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45935.739076157406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45935.739076157406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45935.739076157406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45935.739076157406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45935.739076157406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45935.739076157406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45935.739076157406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45935.739076157406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45935.739076157406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45935.739076157406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45935.739076157406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45935.739076157406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45935.739076157406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45935.739076157406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45935.739076157406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45935.739076157406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45935.739076157406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45935.739076157406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45935.739076157406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45935.739076157406</v>
      </c>
      <c r="H290" s="124"/>
      <c r="I290" s="120" t="str">
        <f>IFERROR(VLOOKUP(D290,DB!A:F,6,0),"")</f>
        <v/>
      </c>
      <c r="J290" s="119" t="str">
        <f>IFERROR(VLOOKUP(D290,DB!A:G,7,0),"")</f>
        <v/>
      </c>
      <c r="K290" s="125"/>
      <c r="L290" s="126" t="str">
        <f>IFERROR(VLOOKUP(D290,DB!A:I,9,0),"")</f>
        <v/>
      </c>
    </row>
  </sheetData>
  <dataValidations count="2">
    <dataValidation allowBlank="1" showInputMessage="1" showErrorMessage="1" sqref="E1" xr:uid="{380493DB-286A-4683-AF55-C78F04945A49}"/>
    <dataValidation type="list" allowBlank="1" showInputMessage="1" showErrorMessage="1" sqref="E3 E5 E7:E2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2025-10-05T14:45:15Z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