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29" documentId="13_ncr:1_{F6CB121F-512D-4AA6-A0C1-0FB36C537598}" xr6:coauthVersionLast="47" xr6:coauthVersionMax="47" xr10:uidLastSave="{2EB5FD2B-CE98-4663-BF6C-BF5F5CEF8779}"/>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<sst xmlns="http://schemas.openxmlformats.org/spreadsheetml/2006/main" count="178612" uniqueCount="39090">
  <si>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</si>
  <si>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</si>
  <si>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</si>
  <si>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</si>
  <si>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</si>
  <si>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</si>
  <si>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</si>
  <si>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</si>
  <si>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</si>
  <si>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</si>
  <si>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</si>
  <si>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</si>
  <si>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</si>
  <si>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</si>
  <si>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</si>
  <si>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</si>
  <si>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</si>
  <si>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</si>
  <si>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</si>
  <si>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</si>
  <si>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</si>
  <si>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</si>
  <si>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</si>
  <si>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</si>
  <si>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</si>
  <si>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</si>
  <si>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</si>
  <si>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</si>
  <si>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</si>
  <si>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</si>
  <si>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</si>
  <si>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</si>
  <si>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</si>
  <si>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</si>
  <si>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</si>
  <si>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</si>
  <si>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</si>
  <si>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</si>
  <si>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</si>
  <si>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</si>
  <si>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</si>
  <si>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</si>
  <si>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</si>
  <si>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</si>
  <si>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</si>
  <si>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</si>
  <si>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</si>
  <si>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</si>
  <si>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</si>
  <si>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</si>
  <si>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</si>
  <si>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</si>
  <si>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</si>
  <si>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</si>
  <si>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</si>
  <si>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</si>
  <si>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</si>
  <si>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</si>
  <si>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</si>
  <si>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</si>
  <si>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</si>
  <si>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</si>
  <si>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</si>
  <si>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</si>
  <si>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</si>
  <si>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</si>
  <si>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</si>
  <si>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</si>
  <si>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</si>
  <si>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</si>
  <si>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</si>
  <si>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</si>
  <si>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</si>
  <si>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</si>
  <si>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</si>
  <si>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</si>
  <si>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</si>
  <si>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</si>
  <si>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</si>
  <si>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</si>
  <si>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</si>
  <si>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</si>
  <si>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</si>
  <si>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</si>
  <si>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</si>
  <si>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</si>
  <si>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</si>
  <si>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</si>
  <si>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</si>
  <si>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</si>
  <si>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</si>
  <si>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</si>
  <si>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</si>
  <si>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</si>
  <si>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</si>
  <si>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</si>
  <si>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</si>
  <si>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</si>
  <si>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</si>
  <si>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</si>
  <si>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</si>
  <si>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</si>
  <si>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</si>
  <si>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</si>
  <si>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</si>
  <si>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</si>
  <si>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</si>
  <si>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</si>
  <si>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</si>
  <si>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</si>
  <si>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</si>
  <si>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</si>
  <si>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</si>
  <si>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</si>
  <si>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</si>
  <si>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</si>
  <si>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</si>
  <si>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</si>
  <si>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</si>
  <si>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</si>
  <si>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</si>
  <si>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</si>
  <si>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</si>
  <si>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</si>
  <si>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</si>
  <si>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</si>
  <si>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</si>
  <si>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</si>
  <si>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</si>
  <si>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</si>
  <si>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</si>
  <si>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</si>
  <si>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</si>
  <si>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</si>
  <si>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</si>
  <si>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</si>
  <si>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</si>
  <si>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</si>
  <si>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</si>
  <si>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</si>
  <si>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</si>
  <si>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</si>
  <si>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</si>
  <si>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</si>
  <si>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</si>
  <si>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</si>
  <si>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</si>
  <si>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</si>
  <si>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</si>
  <si>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</si>
  <si>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</si>
  <si>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</si>
  <si>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</si>
  <si>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</si>
  <si>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</si>
  <si>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</si>
  <si>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</si>
  <si>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</si>
  <si>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</si>
  <si>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</si>
  <si>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</si>
  <si>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</si>
  <si>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</si>
  <si>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</si>
  <si>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</si>
  <si>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</si>
  <si>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</si>
  <si>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</si>
  <si>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</si>
  <si>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</si>
  <si>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</si>
  <si>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</si>
  <si>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</si>
  <si>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</si>
  <si>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</si>
  <si>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</si>
  <si>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</si>
  <si>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</si>
  <si>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</si>
  <si>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</si>
  <si>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</si>
  <si>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</si>
  <si>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</si>
  <si>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</si>
  <si>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</si>
  <si>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</si>
  <si>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</si>
  <si>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</si>
  <si>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</si>
  <si>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</si>
  <si>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</si>
  <si>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</si>
  <si>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</si>
  <si>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</si>
  <si>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</si>
  <si>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</si>
  <si>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</si>
  <si>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</si>
  <si>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</si>
  <si>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</si>
  <si>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</si>
  <si>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</si>
  <si>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</si>
  <si>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</si>
  <si>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</si>
  <si>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</si>
  <si>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</si>
  <si>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</si>
  <si>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</si>
  <si>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</si>
  <si>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</si>
  <si>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</si>
  <si>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</si>
  <si>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</si>
  <si>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</si>
  <si>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</si>
  <si>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</si>
  <si>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</si>
  <si>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</si>
  <si>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</si>
  <si>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</si>
  <si>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</si>
  <si>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</si>
  <si>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</si>
  <si>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</si>
  <si>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</si>
  <si>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</si>
  <si>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</si>
  <si>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</si>
  <si>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</si>
  <si>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</si>
  <si>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</si>
  <si>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</si>
  <si>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</si>
  <si>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</si>
  <si>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</si>
  <si>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</si>
  <si>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</si>
  <si>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</si>
  <si>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</si>
  <si>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</si>
  <si>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</si>
  <si>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</si>
  <si>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</si>
  <si>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</si>
  <si>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</si>
  <si>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</si>
  <si>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</si>
  <si>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</si>
  <si>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</si>
  <si>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</si>
  <si>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</si>
  <si>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</si>
  <si>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</si>
  <si>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</si>
  <si>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</si>
  <si>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</si>
  <si>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</si>
  <si>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</si>
  <si>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</si>
  <si>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</si>
  <si>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</si>
  <si>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</si>
  <si>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</si>
  <si>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</si>
  <si>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</si>
  <si>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</si>
  <si>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</si>
  <si>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</si>
  <si>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</si>
  <si>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</si>
  <si>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</si>
  <si>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</si>
  <si>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</si>
  <si>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</si>
  <si>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</si>
  <si>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</si>
  <si>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</si>
  <si>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</si>
  <si>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</si>
  <si>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</si>
  <si>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</si>
  <si>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</si>
  <si>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</si>
  <si>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</si>
  <si>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</si>
  <si>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</si>
  <si>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</si>
  <si>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</si>
  <si>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</si>
  <si>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</si>
  <si>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</si>
  <si>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</si>
  <si>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</si>
  <si>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</si>
  <si>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</si>
  <si>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</si>
  <si>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</si>
  <si>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</si>
  <si>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</si>
  <si>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</si>
  <si>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</si>
  <si>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</si>
  <si>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</si>
  <si>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</si>
  <si>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</si>
  <si>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</si>
  <si>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</si>
  <si>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</si>
  <si>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</si>
  <si>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</si>
  <si>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</si>
  <si>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</si>
  <si>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</si>
  <si>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</si>
  <si>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</si>
  <si>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</si>
  <si>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</si>
  <si>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</si>
  <si>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</si>
  <si>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</si>
  <si>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</si>
  <si>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</si>
  <si>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</si>
  <si>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</si>
  <si>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</si>
  <si>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</si>
  <si>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</si>
  <si>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</si>
  <si>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</si>
  <si>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</si>
  <si>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</si>
  <si>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</si>
  <si>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</si>
  <si>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</si>
  <si>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</si>
  <si>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</si>
  <si>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</si>
  <si>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</si>
  <si>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</si>
  <si>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</si>
  <si>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</si>
  <si>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</si>
  <si>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</si>
  <si>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</si>
  <si>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</si>
  <si>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</si>
  <si>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</si>
  <si>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</si>
  <si>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</si>
  <si>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</si>
  <si>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</si>
  <si>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</si>
  <si>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</si>
  <si>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</si>
  <si>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</si>
  <si>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</si>
  <si>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</si>
  <si>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</si>
  <si>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</si>
  <si>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</si>
  <si>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</si>
  <si>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</si>
  <si>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</si>
  <si>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</si>
  <si>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</si>
  <si>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</si>
  <si>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</si>
  <si>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</si>
  <si>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</si>
  <si>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</si>
  <si>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</si>
  <si>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</si>
  <si>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</si>
  <si>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</si>
  <si>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</si>
  <si>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</si>
  <si>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</si>
  <si>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</si>
  <si>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</si>
  <si>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</si>
  <si>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</si>
  <si>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</si>
  <si>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</si>
  <si>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</si>
  <si>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</si>
  <si>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</si>
  <si>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</si>
  <si>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</si>
  <si>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</si>
  <si>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</si>
  <si>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</si>
  <si>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</si>
  <si>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</si>
  <si>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</si>
  <si>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</si>
  <si>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</si>
  <si>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</si>
  <si>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</si>
  <si>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</si>
  <si>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</si>
  <si>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</si>
  <si>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</si>
  <si>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</si>
  <si>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</si>
  <si>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</si>
  <si>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</si>
  <si>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</si>
  <si>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</si>
  <si>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</si>
  <si>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</si>
  <si>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</si>
  <si>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</si>
  <si>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</si>
  <si>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</si>
  <si>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</si>
  <si>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</si>
  <si>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</si>
  <si>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</si>
  <si>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</si>
  <si>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</si>
  <si>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</si>
  <si>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</si>
  <si>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</si>
  <si>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</si>
  <si>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</si>
  <si>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</si>
  <si>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</si>
  <si>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</si>
  <si>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</si>
  <si>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</si>
  <si>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</si>
  <si>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</si>
  <si>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</si>
  <si>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</si>
  <si>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</si>
  <si>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</si>
  <si>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</si>
  <si>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</si>
  <si>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</si>
  <si>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</si>
  <si>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</si>
  <si>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</si>
  <si>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</si>
  <si>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</si>
  <si>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</si>
  <si>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</si>
  <si>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</si>
  <si>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</si>
  <si>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</si>
  <si>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</si>
  <si>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</si>
  <si>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</si>
  <si>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</si>
  <si>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</si>
  <si>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</si>
  <si>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</si>
  <si>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</si>
  <si>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</si>
  <si>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</si>
  <si>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</si>
  <si>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</si>
  <si>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</si>
  <si>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</si>
  <si>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</si>
  <si>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</si>
  <si>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</si>
  <si>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</si>
  <si>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</si>
  <si>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</si>
  <si>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</si>
  <si>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</si>
  <si>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</si>
  <si>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</si>
  <si>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</si>
  <si>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</si>
  <si>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</si>
  <si>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</si>
  <si>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</si>
  <si>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</si>
  <si>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</si>
  <si>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</si>
  <si>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</si>
  <si>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</si>
  <si>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</si>
  <si>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</si>
  <si>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</si>
  <si>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</si>
  <si>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</si>
  <si>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</si>
  <si>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</si>
  <si>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</si>
  <si>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</si>
  <si>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</si>
  <si>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</si>
  <si>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</si>
  <si>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</si>
  <si>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</si>
  <si>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</si>
  <si>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</si>
  <si>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</si>
  <si>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</si>
  <si>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</si>
  <si>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</si>
  <si>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</si>
  <si>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</si>
  <si>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</si>
  <si>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</si>
  <si>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</si>
  <si>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</si>
  <si>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</si>
  <si>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</si>
  <si>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</si>
  <si>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</si>
  <si>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</si>
  <si>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</si>
  <si>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</si>
  <si>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</si>
  <si>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</si>
  <si>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</si>
  <si>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</si>
  <si>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</si>
  <si>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</si>
  <si>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</si>
  <si>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</si>
  <si>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</si>
  <si>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</si>
  <si>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</si>
  <si>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</si>
  <si>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</si>
  <si>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</si>
  <si>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</si>
  <si>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</si>
  <si>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</si>
  <si>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</si>
  <si>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</si>
  <si>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</si>
  <si>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</si>
  <si>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</si>
  <si>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</si>
  <si>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</si>
  <si>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</si>
  <si>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</si>
  <si>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</si>
  <si>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</si>
  <si>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</si>
  <si>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</si>
  <si>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</si>
  <si>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</si>
  <si>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</si>
  <si>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</si>
  <si>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</si>
  <si>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</si>
  <si>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</si>
  <si>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</si>
  <si>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</si>
  <si>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</si>
  <si>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</si>
  <si>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</si>
  <si>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</si>
  <si>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</si>
  <si>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</si>
  <si>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</si>
  <si>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</si>
  <si>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</si>
  <si>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</si>
  <si>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</si>
  <si>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</si>
  <si>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</si>
  <si>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</si>
  <si>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</si>
  <si>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</si>
  <si>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</si>
  <si>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</si>
  <si>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</si>
  <si>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</si>
  <si>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</si>
  <si>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</si>
  <si>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</si>
  <si>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</si>
  <si>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</si>
  <si>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</si>
  <si>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</si>
  <si>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</si>
  <si>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</si>
  <si>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</si>
  <si>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</si>
  <si>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</si>
  <si>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</si>
  <si>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</si>
  <si>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</si>
  <si>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</si>
  <si>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</si>
  <si>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</si>
  <si>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</si>
  <si>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</si>
  <si>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</si>
  <si>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</si>
  <si>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</si>
  <si>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</si>
  <si>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</si>
  <si>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</si>
  <si>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</si>
  <si>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</si>
  <si>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</si>
  <si>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</si>
  <si>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</si>
  <si>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</si>
  <si>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</si>
  <si>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</si>
  <si>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</si>
  <si>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</si>
  <si>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</si>
  <si>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</si>
  <si>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</si>
  <si>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</si>
  <si>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</si>
  <si>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</si>
  <si>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</si>
  <si>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</si>
  <si>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</si>
  <si>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</si>
  <si>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</si>
  <si>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</si>
  <si>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</si>
  <si>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</si>
  <si>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</si>
  <si>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</si>
  <si>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</si>
  <si>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</si>
  <si>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</si>
  <si>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</si>
  <si>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</si>
  <si>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</si>
  <si>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</si>
  <si>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</si>
  <si>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</si>
  <si>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</si>
  <si>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</si>
  <si>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</si>
  <si>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</si>
  <si>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</si>
  <si>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</si>
  <si>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</si>
  <si>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</si>
  <si>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</si>
  <si>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</si>
  <si>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</si>
  <si>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</si>
  <si>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</si>
  <si>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</si>
  <si>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</si>
  <si>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</si>
  <si>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</si>
  <si>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</si>
  <si>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</si>
  <si>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</si>
  <si>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</si>
  <si>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</si>
  <si>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</si>
  <si>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</si>
  <si>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</si>
  <si>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</si>
  <si>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</si>
  <si>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</si>
  <si>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</si>
  <si>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</si>
  <si>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</si>
  <si>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</si>
  <si>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</si>
  <si>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</si>
  <si>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</si>
  <si>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</si>
  <si>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</si>
  <si>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</si>
  <si>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</si>
  <si>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</si>
  <si>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</si>
  <si>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</si>
  <si>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</si>
  <si>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</si>
  <si>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</si>
  <si>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</si>
  <si>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</si>
  <si>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</si>
  <si>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</si>
  <si>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</si>
  <si>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</si>
  <si>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</si>
  <si>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</si>
  <si>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</si>
  <si>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</si>
  <si>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</si>
  <si>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</si>
  <si>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</si>
  <si>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</si>
  <si>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</si>
  <si>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</si>
  <si>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</si>
  <si>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</si>
  <si>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</si>
  <si>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</si>
  <si>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</si>
  <si>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</si>
  <si>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</si>
  <si>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</si>
  <si>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</si>
  <si>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</si>
  <si>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</si>
  <si>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</si>
  <si>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</si>
  <si>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</si>
  <si>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</si>
  <si>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</si>
  <si>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</si>
  <si>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</si>
  <si>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</si>
  <si>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</si>
  <si>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</si>
  <si>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</si>
  <si>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</si>
  <si>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</si>
  <si>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</si>
  <si>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</si>
  <si>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</si>
  <si>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</si>
  <si>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</si>
  <si>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</si>
  <si>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</si>
  <si>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</si>
  <si>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</si>
  <si>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</si>
  <si>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</si>
  <si>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</si>
  <si>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</si>
  <si>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</si>
  <si>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</si>
  <si>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</si>
  <si>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</si>
  <si>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</si>
  <si>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</si>
  <si>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</si>
  <si>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</si>
  <si>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</si>
  <si>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</si>
  <si>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</si>
  <si>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</si>
  <si>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</si>
  <si>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</si>
  <si>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</si>
  <si>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</si>
  <si>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</si>
  <si>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</si>
  <si>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</si>
  <si>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</si>
  <si>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</si>
  <si>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</si>
  <si>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</si>
  <si>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</si>
  <si>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</si>
  <si>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</si>
  <si>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</si>
  <si>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</si>
  <si>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</si>
  <si>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</si>
  <si>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</si>
  <si>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</si>
  <si>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</si>
  <si>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</si>
  <si>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</si>
  <si>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</si>
  <si>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</si>
  <si>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</si>
  <si>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</si>
  <si>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</si>
  <si>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</si>
  <si>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</si>
  <si>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</si>
  <si>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</si>
  <si>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</si>
  <si>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</si>
  <si>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</si>
  <si>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</si>
  <si>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</si>
  <si>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</si>
  <si>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</si>
  <si>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</si>
  <si>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</si>
  <si>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</si>
  <si>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</si>
  <si>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</si>
  <si>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</si>
  <si>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</si>
  <si>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</si>
  <si>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</si>
  <si>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</si>
  <si>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</si>
  <si>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</si>
  <si>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</si>
  <si>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</si>
  <si>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</si>
  <si>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</si>
  <si>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</si>
  <si>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</si>
  <si>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</si>
  <si>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</si>
  <si>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</si>
  <si>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</si>
  <si>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</si>
  <si>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</si>
  <si>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</si>
  <si>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</si>
  <si>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</si>
  <si>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</si>
  <si>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</si>
  <si>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</si>
  <si>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</si>
  <si>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</si>
  <si>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</si>
  <si>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</si>
  <si>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</si>
  <si>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</si>
  <si>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</si>
  <si>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</si>
  <si>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</si>
  <si>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</si>
  <si>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</si>
  <si>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</si>
  <si>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</si>
  <si>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</si>
  <si>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</si>
  <si>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</si>
  <si>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</si>
  <si>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</si>
  <si>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</si>
  <si>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</si>
  <si>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</si>
  <si>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</si>
  <si>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</si>
  <si>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</si>
  <si>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</si>
  <si>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</si>
  <si>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</si>
  <si>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</si>
  <si>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</si>
  <si>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</si>
  <si>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</si>
  <si>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</si>
  <si>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</si>
  <si>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</si>
  <si>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</si>
  <si>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</si>
  <si>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</si>
  <si>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</si>
  <si>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</si>
  <si>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</si>
  <si>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</si>
  <si>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</si>
  <si>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</si>
  <si>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</si>
  <si>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</si>
  <si>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</si>
  <si>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</si>
  <si>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</si>
  <si>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</si>
  <si>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</si>
  <si>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</si>
  <si>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</si>
  <si>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</si>
  <si>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</si>
  <si>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</si>
  <si>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</si>
  <si>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</si>
  <si>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</si>
  <si>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</si>
  <si>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</si>
  <si>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</si>
  <si>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</si>
  <si>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</si>
  <si>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</si>
  <si>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</si>
  <si>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</si>
  <si>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</si>
  <si>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</si>
  <si>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</si>
  <si>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</si>
  <si>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</si>
  <si>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</si>
  <si>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</si>
  <si>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</si>
  <si>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</si>
  <si>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</si>
  <si>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</si>
  <si>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</si>
  <si>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</si>
  <si>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</si>
  <si>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</si>
  <si>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</si>
  <si>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</si>
  <si>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</si>
  <si>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</si>
  <si>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</si>
  <si>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</si>
  <si>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</si>
  <si>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</si>
  <si>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</si>
  <si>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</si>
  <si>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</si>
  <si>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</si>
  <si>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</si>
  <si>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</si>
  <si>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</si>
  <si>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</si>
  <si>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</si>
  <si>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</si>
  <si>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</si>
  <si>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</si>
  <si>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</si>
  <si>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</si>
  <si>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</si>
  <si>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</si>
  <si>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</si>
  <si>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</si>
  <si>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</si>
  <si>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</si>
  <si>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</si>
  <si>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</si>
  <si>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</si>
  <si>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</si>
  <si>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</si>
  <si>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</si>
  <si>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</si>
  <si>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</si>
  <si>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</si>
  <si>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</si>
  <si>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</si>
  <si>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</si>
  <si>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</si>
  <si>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</si>
  <si>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</si>
  <si>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</si>
  <si>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</si>
  <si>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</si>
  <si>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</si>
  <si>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</si>
  <si>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</si>
  <si>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</si>
  <si>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</si>
  <si>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</si>
  <si>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</si>
  <si>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</si>
  <si>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</si>
  <si>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</si>
  <si>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</si>
  <si>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</si>
  <si>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</si>
  <si>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</si>
  <si>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</si>
  <si>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</si>
  <si>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</si>
  <si>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</si>
  <si>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</si>
  <si>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</si>
  <si>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</si>
  <si>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</si>
  <si>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</si>
  <si>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</si>
  <si>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</si>
  <si>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</si>
  <si>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</si>
  <si>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</si>
  <si>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</si>
  <si>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</si>
  <si>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</si>
  <si>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</si>
  <si>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</si>
  <si>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</si>
  <si>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</si>
  <si>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</si>
  <si>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</si>
  <si>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</si>
  <si>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</si>
  <si>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</si>
  <si>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</si>
  <si>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</si>
  <si>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</si>
  <si>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</si>
  <si>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</si>
  <si>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</si>
  <si>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</si>
  <si>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</si>
  <si>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</si>
  <si>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</si>
  <si>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</si>
  <si>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</si>
  <si>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</si>
  <si>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</si>
  <si>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</si>
  <si>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</si>
  <si>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</si>
  <si>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</si>
  <si>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</si>
  <si>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</si>
  <si>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</si>
  <si>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</si>
  <si>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</si>
  <si>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</si>
  <si>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</si>
  <si>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</si>
  <si>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</si>
  <si>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</si>
  <si>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</si>
  <si>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</si>
  <si>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</si>
  <si>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</si>
  <si>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</si>
  <si>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</si>
  <si>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</si>
  <si>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</si>
  <si>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</si>
  <si>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</si>
  <si>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</si>
  <si>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</si>
  <si>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</si>
  <si>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</si>
  <si>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</si>
  <si>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</si>
  <si>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</si>
  <si>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</si>
  <si>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</si>
  <si>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</si>
  <si>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</si>
  <si>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</si>
  <si>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</si>
  <si>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</si>
  <si>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</si>
  <si>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</si>
  <si>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</si>
  <si>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</si>
  <si>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</si>
  <si>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</si>
  <si>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</si>
  <si>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</si>
  <si>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</si>
  <si>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</si>
  <si>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</si>
  <si>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</si>
  <si>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</si>
  <si>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</si>
  <si>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</si>
  <si>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</si>
  <si>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</si>
  <si>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</si>
  <si>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</si>
  <si>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</si>
  <si>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</si>
  <si>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</si>
  <si>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</si>
  <si>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</si>
  <si>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</si>
  <si>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</si>
  <si>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</si>
  <si>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</si>
  <si>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</si>
  <si>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</si>
  <si>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</si>
  <si>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</si>
  <si>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</si>
  <si>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</si>
  <si>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</si>
  <si>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</si>
  <si>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</si>
  <si>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</si>
  <si>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</si>
  <si>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</si>
  <si>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</si>
  <si>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</si>
  <si>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</si>
  <si>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</si>
  <si>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</si>
  <si>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</si>
  <si>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</si>
  <si>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</si>
  <si>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</si>
  <si>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</si>
  <si>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</si>
  <si>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</si>
  <si>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</si>
  <si>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</si>
  <si>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</si>
  <si>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</si>
  <si>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</si>
  <si>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</si>
  <si>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</si>
  <si>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</si>
  <si>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</si>
  <si>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</si>
  <si>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</si>
  <si>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</si>
  <si>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</si>
  <si>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</si>
  <si>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</si>
  <si>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</si>
  <si>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</si>
  <si>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</si>
  <si>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</si>
  <si>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</si>
  <si>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</si>
  <si>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</si>
  <si>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</si>
  <si>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</si>
  <si>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</si>
  <si>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</si>
  <si>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</si>
  <si>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</si>
  <si>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</si>
  <si>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</si>
  <si>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</si>
  <si>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</si>
  <si>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</si>
  <si>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</si>
  <si>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</si>
  <si>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</si>
  <si>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</si>
  <si>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</si>
  <si>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</si>
  <si>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</si>
  <si>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</si>
  <si>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</si>
  <si>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</si>
  <si>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</si>
  <si>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</si>
  <si>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</si>
  <si>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</si>
  <si>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</si>
  <si>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</si>
  <si>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</si>
  <si>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</si>
  <si>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</si>
  <si>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</si>
  <si>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</si>
  <si>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</si>
  <si>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</si>
  <si>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</si>
  <si>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</si>
  <si>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</si>
  <si>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</si>
  <si>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</si>
  <si>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</si>
  <si>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</si>
  <si>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</si>
  <si>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</si>
  <si>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</si>
  <si>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</si>
  <si>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</si>
  <si>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</si>
  <si>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</si>
  <si>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</si>
  <si>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</si>
  <si>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</si>
  <si>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</si>
  <si>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</si>
  <si>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</si>
  <si>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</si>
  <si>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</si>
  <si>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</si>
  <si>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</si>
  <si>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</si>
  <si>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</si>
  <si>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</si>
  <si>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</si>
  <si>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</si>
  <si>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</si>
  <si>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</si>
  <si>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</si>
  <si>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</si>
  <si>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</si>
  <si>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</si>
  <si>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</si>
  <si>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</si>
  <si>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</si>
  <si>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</si>
  <si>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</si>
  <si>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</si>
  <si>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</si>
  <si>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</si>
  <si>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</si>
  <si>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</si>
  <si>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</si>
  <si>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</si>
  <si>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</si>
  <si>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</si>
  <si>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</si>
  <si>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</si>
  <si>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</si>
  <si>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</si>
  <si>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</si>
  <si>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</si>
  <si>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</si>
  <si>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</si>
  <si>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</si>
  <si>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</si>
  <si>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</si>
  <si>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</si>
  <si>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</si>
  <si>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</si>
  <si>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</si>
  <si>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</si>
  <si>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</si>
  <si>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</si>
  <si>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</si>
  <si>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</si>
  <si>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</si>
  <si>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</si>
  <si>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</si>
  <si>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</si>
  <si>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</si>
  <si>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</si>
  <si>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</si>
  <si>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</si>
  <si>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</si>
  <si>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</si>
  <si>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</si>
  <si>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</si>
  <si>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</si>
  <si>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</si>
  <si>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</si>
  <si>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</si>
  <si>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</si>
  <si>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</si>
  <si>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</si>
  <si>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</si>
  <si>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</si>
  <si>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</si>
  <si>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</si>
  <si>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</si>
  <si>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</si>
  <si>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</si>
  <si>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</si>
  <si>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</si>
  <si>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</si>
  <si>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</si>
  <si>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</si>
  <si>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</si>
  <si>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</si>
  <si>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</si>
  <si>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</si>
  <si>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</si>
  <si>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</si>
  <si>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</si>
  <si>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</si>
  <si>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</si>
  <si>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</si>
  <si>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</si>
  <si>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</si>
  <si>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</si>
  <si>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</si>
  <si>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</si>
  <si>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</si>
  <si>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</si>
  <si>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</si>
  <si>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</si>
  <si>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</si>
  <si>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</si>
  <si>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</si>
  <si>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</si>
  <si>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</si>
  <si>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</si>
  <si>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</si>
  <si>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</si>
  <si>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</si>
  <si>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</si>
  <si>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</si>
  <si>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</si>
  <si>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</si>
  <si>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</si>
  <si>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</si>
  <si>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</si>
  <si>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</si>
  <si>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</si>
  <si>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</si>
  <si>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</si>
  <si>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</si>
  <si>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</si>
  <si>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</si>
  <si>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</si>
  <si>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</si>
  <si>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</si>
  <si>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</si>
  <si>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</si>
  <si>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</si>
  <si>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</si>
  <si>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</si>
  <si>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</si>
  <si>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</si>
  <si>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</si>
  <si>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</si>
  <si>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</si>
  <si>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</si>
  <si>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</si>
  <si>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</si>
  <si>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</si>
  <si>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</si>
  <si>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</si>
  <si>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</si>
  <si>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</si>
  <si>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</si>
  <si>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</si>
  <si>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</si>
  <si>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</si>
  <si>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</si>
  <si>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</si>
  <si>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</si>
  <si>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</si>
  <si>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</si>
  <si>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</si>
  <si>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</si>
  <si>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</si>
  <si>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</si>
  <si>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</si>
  <si>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</si>
  <si>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</si>
  <si>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</si>
  <si>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</si>
  <si>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</si>
  <si>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</si>
  <si>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</si>
  <si>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</si>
  <si>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</si>
  <si>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</si>
  <si>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</si>
  <si>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</si>
  <si>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</si>
  <si>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</si>
  <si>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</si>
  <si>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</si>
  <si>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</si>
  <si>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</si>
  <si>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</si>
  <si>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</si>
  <si>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</si>
  <si>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</si>
  <si>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</si>
  <si>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</si>
  <si>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</si>
  <si>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</si>
  <si>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</si>
  <si>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</si>
  <si>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</si>
  <si>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</si>
  <si>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</si>
  <si>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</si>
  <si>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</si>
  <si>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</si>
  <si>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</si>
  <si>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</si>
  <si>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</si>
  <si>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</si>
  <si>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</si>
  <si>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</si>
  <si>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</si>
  <si>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</si>
  <si>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</si>
  <si>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</si>
  <si>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</si>
  <si>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</si>
  <si>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</si>
  <si>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</si>
  <si>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</si>
  <si>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</si>
  <si>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</si>
  <si>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</si>
  <si>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</si>
  <si>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</si>
  <si>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</si>
  <si>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</si>
  <si>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</si>
  <si>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</si>
  <si>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</si>
  <si>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</si>
  <si>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</si>
  <si>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</si>
  <si>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</si>
  <si>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</si>
  <si>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</si>
  <si>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</si>
  <si>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</si>
  <si>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</si>
  <si>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</si>
  <si>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</si>
  <si>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</si>
  <si>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</si>
  <si>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</si>
  <si>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</si>
  <si>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</si>
  <si>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</si>
  <si>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</si>
  <si>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</si>
  <si>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</si>
  <si>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</si>
  <si>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</si>
  <si>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</si>
  <si>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</si>
  <si>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</si>
  <si>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</si>
  <si>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</si>
  <si>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</si>
  <si>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</si>
  <si>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</si>
  <si>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</si>
  <si>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</si>
  <si>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</si>
  <si>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</si>
  <si>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</si>
  <si>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</si>
  <si>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</si>
  <si>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</si>
  <si>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</si>
  <si>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</si>
  <si>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</si>
  <si>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</si>
  <si>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</si>
  <si>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</si>
  <si>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</si>
  <si>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</si>
  <si>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</si>
  <si>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</si>
  <si>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</si>
  <si>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</si>
  <si>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</si>
  <si>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</si>
  <si>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</si>
  <si>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</si>
  <si>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</si>
  <si>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</si>
  <si>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</si>
  <si>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</si>
  <si>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</si>
  <si>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</si>
  <si>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</si>
  <si>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</si>
  <si>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</si>
  <si>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</si>
  <si>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</si>
  <si>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</si>
  <si>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</si>
  <si>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</si>
  <si>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</si>
  <si>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</si>
  <si>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</si>
  <si>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</si>
  <si>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</si>
  <si>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</si>
  <si>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</si>
  <si>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</si>
  <si>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</si>
  <si>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</si>
  <si>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</si>
  <si>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</si>
  <si>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</si>
  <si>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</si>
  <si>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</si>
  <si>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</si>
  <si>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</si>
  <si>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</si>
  <si>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</si>
  <si>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</si>
  <si>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</si>
  <si>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</si>
  <si>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</si>
  <si>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</si>
  <si>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</si>
  <si>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</si>
  <si>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</si>
  <si>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</si>
  <si>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</si>
  <si>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</si>
  <si>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</si>
  <si>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</si>
  <si>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</si>
  <si>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</si>
  <si>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</si>
  <si>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</si>
  <si>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</si>
  <si>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</si>
  <si>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</si>
  <si>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</si>
  <si>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</si>
  <si>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</si>
  <si>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</si>
  <si>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</si>
  <si>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</si>
  <si>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</si>
  <si>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</si>
  <si>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</si>
  <si>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</si>
  <si>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</si>
  <si>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</si>
  <si>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</si>
  <si>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</si>
  <si>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</si>
  <si>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</si>
  <si>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</si>
  <si>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</si>
  <si>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</si>
  <si>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</si>
  <si>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</si>
  <si>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</si>
  <si>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</si>
  <si>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</si>
  <si>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</si>
  <si>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</si>
  <si>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</si>
  <si>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</si>
  <si>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</si>
  <si>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</si>
  <si>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</si>
  <si>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</si>
  <si>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</si>
  <si>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</si>
  <si>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</si>
  <si>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</si>
  <si>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</si>
  <si>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</si>
  <si>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</si>
  <si>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</si>
  <si>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</si>
  <si>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</si>
  <si>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</si>
  <si>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</si>
  <si>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</si>
  <si>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</si>
  <si>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</si>
  <si>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</si>
  <si>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</si>
  <si>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</si>
  <si>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</si>
  <si>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</si>
  <si>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</si>
  <si>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</si>
  <si>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</si>
  <si>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</si>
  <si>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</si>
  <si>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</si>
  <si>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</si>
  <si>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</si>
  <si>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</si>
  <si>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</si>
  <si>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</si>
  <si>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</si>
  <si>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</si>
  <si>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</si>
  <si>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</si>
  <si>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</si>
  <si>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</si>
  <si>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</si>
  <si>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</si>
  <si>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</si>
  <si>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</si>
  <si>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</si>
  <si>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</si>
  <si>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</si>
  <si>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</si>
  <si>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</si>
  <si>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</si>
  <si>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</si>
  <si>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</si>
  <si>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</si>
  <si>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</si>
  <si>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</si>
  <si>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</si>
  <si>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</si>
  <si>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</si>
  <si>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</si>
  <si>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</si>
  <si>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</si>
  <si>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</si>
  <si>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</si>
  <si>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</si>
  <si>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</si>
  <si>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</si>
  <si>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</si>
  <si>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</si>
  <si>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</si>
  <si>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</si>
  <si>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</si>
  <si>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</si>
  <si>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</si>
  <si>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</si>
  <si>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</si>
  <si>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</si>
  <si>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</si>
  <si>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</si>
  <si>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</si>
  <si>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</si>
  <si>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</si>
  <si>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</si>
  <si>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</si>
  <si>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</si>
  <si>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</si>
  <si>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</si>
  <si>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</si>
  <si>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</si>
  <si>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</si>
  <si>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</si>
  <si>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</si>
  <si>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</si>
  <si>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</si>
  <si>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</si>
  <si>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</si>
  <si>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</si>
  <si>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</si>
  <si>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</si>
  <si>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</si>
  <si>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</si>
  <si>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</si>
  <si>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</si>
  <si>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</si>
  <si>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</si>
  <si>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</si>
  <si>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</si>
  <si>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</si>
  <si>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</si>
  <si>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</si>
  <si>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</si>
  <si>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</si>
  <si>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</si>
  <si>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</si>
  <si>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</si>
  <si>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</si>
  <si>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</si>
  <si>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</si>
  <si>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</si>
  <si>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</si>
  <si>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</si>
  <si>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</si>
  <si>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</si>
  <si>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</si>
  <si>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</si>
  <si>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</si>
  <si>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</si>
  <si>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</si>
  <si>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</si>
  <si>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</si>
  <si>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</si>
  <si>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</si>
  <si>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</si>
  <si>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</si>
  <si>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</si>
  <si>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</si>
  <si>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</si>
  <si>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</si>
  <si>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</si>
  <si>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</si>
  <si>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</si>
  <si>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</si>
  <si>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</si>
  <si>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</si>
  <si>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</si>
  <si>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</si>
  <si>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</si>
  <si>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</si>
  <si>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</si>
  <si>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</si>
  <si>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</si>
  <si>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</si>
  <si>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</si>
  <si>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</si>
  <si>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</si>
  <si>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</si>
  <si>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</si>
  <si>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</si>
  <si>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</si>
  <si>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</si>
  <si>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</si>
  <si>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</si>
  <si>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</si>
  <si>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</si>
  <si>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</si>
  <si>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</si>
  <si>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</si>
  <si>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</si>
  <si>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</si>
  <si>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</si>
  <si>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</si>
  <si>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</si>
  <si>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</si>
  <si>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</si>
  <si>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</si>
  <si>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</si>
  <si>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</si>
  <si>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</si>
  <si>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</si>
  <si>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</si>
  <si>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</si>
  <si>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</si>
  <si>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</si>
  <si>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</si>
  <si>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</si>
  <si>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</si>
  <si>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</si>
  <si>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</si>
  <si>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</si>
  <si>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</si>
  <si>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</si>
  <si>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</si>
  <si>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</si>
  <si>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</si>
  <si>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</si>
  <si>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</si>
  <si>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</si>
  <si>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</si>
  <si>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</si>
  <si>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</si>
  <si>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</si>
  <si>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</si>
  <si>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</si>
  <si>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</si>
  <si>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</si>
  <si>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</si>
  <si>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</si>
  <si>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</si>
  <si>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</si>
  <si>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</si>
  <si>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</si>
  <si>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</si>
  <si>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</si>
  <si>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</si>
  <si>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</si>
  <si>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</si>
  <si>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</si>
  <si>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</si>
  <si>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</si>
  <si>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</si>
  <si>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</si>
  <si>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</si>
  <si>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</si>
  <si>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</si>
  <si>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</si>
  <si>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</si>
  <si>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</si>
  <si>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</si>
  <si>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</si>
  <si>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</si>
  <si>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</si>
  <si>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</si>
  <si>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</si>
  <si>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</si>
  <si>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</si>
  <si>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</si>
  <si>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</si>
  <si>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</si>
  <si>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</si>
  <si>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</si>
  <si>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</si>
  <si>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</si>
  <si>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</si>
  <si>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</si>
  <si>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</si>
  <si>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</si>
  <si>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</si>
  <si>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</si>
  <si>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</si>
  <si>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</si>
  <si>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</si>
  <si>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</si>
  <si>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</si>
  <si>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</si>
  <si>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</si>
  <si>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</si>
  <si>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</si>
  <si>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</si>
  <si>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</si>
  <si>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</si>
  <si>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</si>
  <si>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</si>
  <si>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</si>
  <si>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</si>
  <si>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</si>
  <si>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</si>
  <si>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</si>
  <si>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</si>
  <si>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</si>
  <si>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</si>
  <si>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</si>
  <si>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</si>
  <si>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</si>
  <si>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</si>
  <si>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</si>
  <si>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</si>
  <si>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</si>
  <si>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</si>
  <si>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</si>
  <si>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</si>
  <si>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</si>
  <si>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</si>
  <si>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</si>
  <si>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</si>
  <si>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</si>
  <si>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</si>
  <si>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</si>
  <si>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</si>
  <si>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</si>
  <si>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</si>
  <si>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</si>
  <si>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</si>
  <si>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</si>
  <si>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</si>
  <si>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</si>
  <si>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</si>
  <si>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</si>
  <si>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</si>
  <si>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</si>
  <si>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</si>
  <si>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</si>
  <si>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</si>
  <si>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</si>
  <si>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</si>
  <si>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</si>
  <si>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</si>
  <si>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</si>
  <si>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</si>
  <si>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</si>
  <si>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</si>
  <si>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</si>
  <si>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</si>
  <si>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</si>
  <si>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</si>
  <si>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</si>
  <si>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</si>
  <si>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</si>
  <si>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</si>
  <si>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</si>
  <si>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</si>
  <si>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</si>
  <si>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</si>
  <si>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</si>
  <si>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</si>
  <si>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</si>
  <si>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</si>
  <si>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</si>
  <si>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</si>
  <si>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</si>
  <si>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</si>
  <si>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</si>
  <si>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</si>
  <si>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</si>
  <si>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</si>
  <si>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</si>
  <si>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</si>
  <si>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</si>
  <si>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</si>
  <si>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</si>
  <si>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</si>
  <si>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</si>
  <si>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</si>
  <si>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</si>
  <si>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</si>
  <si>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</si>
  <si>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</si>
  <si>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</si>
  <si>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</si>
  <si>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</si>
  <si>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</si>
  <si>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</si>
  <si>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</si>
  <si>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</si>
  <si>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</si>
  <si>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</si>
  <si>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</si>
  <si>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</si>
  <si>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</si>
  <si>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</si>
  <si>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</si>
  <si>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</si>
  <si>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</si>
  <si>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</si>
  <si>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</si>
  <si>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</si>
  <si>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</si>
  <si>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</si>
  <si>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</si>
  <si>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</si>
  <si>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</si>
  <si>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</si>
  <si>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</si>
  <si>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</si>
  <si>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</si>
  <si>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</si>
  <si>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</si>
  <si>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</si>
  <si>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</si>
  <si>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</si>
  <si>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</si>
  <si>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</si>
  <si>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</si>
  <si>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</si>
  <si>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</si>
  <si>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</si>
  <si>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</si>
  <si>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</si>
  <si>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</si>
  <si>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</si>
  <si>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</si>
  <si>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</si>
  <si>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</si>
  <si>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</si>
  <si>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</si>
  <si>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</si>
  <si>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</si>
  <si>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</si>
  <si>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</si>
  <si>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</si>
  <si>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</si>
  <si>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</si>
  <si>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</si>
  <si>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</si>
  <si>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</si>
  <si>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</si>
  <si>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</si>
  <si>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</si>
  <si>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</si>
  <si>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</si>
  <si>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</si>
  <si>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</si>
  <si>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</si>
  <si>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</si>
  <si>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</si>
  <si>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</si>
  <si>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</si>
  <si>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</si>
  <si>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</si>
  <si>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</si>
  <si>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</si>
  <si>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</si>
  <si>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</si>
  <si>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</si>
  <si>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</si>
  <si>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</si>
  <si>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</si>
  <si>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</si>
  <si>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</si>
  <si>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</si>
  <si>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</si>
  <si>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</si>
  <si>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</si>
  <si>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</si>
  <si>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</si>
  <si>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</si>
  <si>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</si>
  <si>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</si>
  <si>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</si>
  <si>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</si>
  <si>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</si>
  <si>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</si>
  <si>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</si>
  <si>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</si>
  <si>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</si>
  <si>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</si>
  <si>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</si>
  <si>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</si>
  <si>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</si>
  <si>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</si>
  <si>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</si>
  <si>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</si>
  <si>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</si>
  <si>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</si>
  <si>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</si>
  <si>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</si>
  <si>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</si>
  <si>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</si>
  <si>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</si>
  <si>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</si>
  <si>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</si>
  <si>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</si>
  <si>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</si>
  <si>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</si>
  <si>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</si>
  <si>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</si>
  <si>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</si>
  <si>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</si>
  <si>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</si>
  <si>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</si>
  <si>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</si>
  <si>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</si>
  <si>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</si>
  <si>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</si>
  <si>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</si>
  <si>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</si>
  <si>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</si>
  <si>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</si>
  <si>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</si>
  <si>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</si>
  <si>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</si>
  <si>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</si>
  <si>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</si>
  <si>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</si>
  <si>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</si>
  <si>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</si>
  <si>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</si>
  <si>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</si>
  <si>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</si>
  <si>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</si>
  <si>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</si>
  <si>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</si>
  <si>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</si>
  <si>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</si>
  <si>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</si>
  <si>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</si>
  <si>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</si>
  <si>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</si>
  <si>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</si>
  <si>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</si>
  <si>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</si>
  <si>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</si>
  <si>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</si>
  <si>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</si>
  <si>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</si>
  <si>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</si>
  <si>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</si>
  <si>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</si>
  <si>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</si>
  <si>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</si>
  <si>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</si>
  <si>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</si>
  <si>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</si>
  <si>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</si>
  <si>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</si>
  <si>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</si>
  <si>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</si>
  <si>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</si>
  <si>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</si>
  <si>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</si>
  <si>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</si>
  <si>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</si>
  <si>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</si>
  <si>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</si>
  <si>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</si>
  <si>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</si>
  <si>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</si>
  <si>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</si>
  <si>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</si>
  <si>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</si>
  <si>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</si>
  <si>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</si>
  <si>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</si>
  <si>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</si>
  <si>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</si>
  <si>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</si>
  <si>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</si>
  <si>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</si>
  <si>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</si>
  <si>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</si>
  <si>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</si>
  <si>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</si>
  <si>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</si>
  <si>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</si>
  <si>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</si>
  <si>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</si>
  <si>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</si>
  <si>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</si>
  <si>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</si>
  <si>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</si>
  <si>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</si>
  <si>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</si>
  <si>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</si>
  <si>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</si>
  <si>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</si>
  <si>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</si>
  <si>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</si>
  <si>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</si>
  <si>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</si>
  <si>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</si>
  <si>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</si>
  <si>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</si>
  <si>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</si>
  <si>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</si>
  <si>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</si>
  <si>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</si>
  <si>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</si>
  <si>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</si>
  <si>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</si>
  <si>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</si>
  <si>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</si>
  <si>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</si>
  <si>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</si>
  <si>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</si>
  <si>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</si>
  <si>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</si>
  <si>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</si>
  <si>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</si>
  <si>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</si>
  <si>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</si>
  <si>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</si>
  <si>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</si>
  <si>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</si>
  <si>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</si>
  <si>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</si>
  <si>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</si>
  <si>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</si>
  <si>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</si>
  <si>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</si>
  <si>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</si>
  <si>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</si>
  <si>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</si>
  <si>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</si>
  <si>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</si>
  <si>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</si>
  <si>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</si>
  <si>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</si>
  <si>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</si>
  <si>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</si>
  <si>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</si>
  <si>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</si>
  <si>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</si>
  <si>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</si>
  <si>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</si>
  <si>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</si>
  <si>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</si>
  <si>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</si>
  <si>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</si>
  <si>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</si>
  <si>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</si>
  <si>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</si>
  <si>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</si>
  <si>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</si>
  <si>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</si>
  <si>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</si>
  <si>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</si>
  <si>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</si>
  <si>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</si>
  <si>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</si>
  <si>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</si>
  <si>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</si>
  <si>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</si>
  <si>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</si>
  <si>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</si>
  <si>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</si>
  <si>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</si>
  <si>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</si>
  <si>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</si>
  <si>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</si>
  <si>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</si>
  <si>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</si>
  <si>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</si>
  <si>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</si>
  <si>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</si>
  <si>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</si>
  <si>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</si>
  <si>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</si>
  <si>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</si>
  <si>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</si>
  <si>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</si>
  <si>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</si>
  <si>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</si>
  <si>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</si>
  <si>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</si>
  <si>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</si>
  <si>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</si>
  <si>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</si>
  <si>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</si>
  <si>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</si>
  <si>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</si>
  <si>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</si>
  <si>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</si>
  <si>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</si>
  <si>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</si>
  <si>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</si>
  <si>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</si>
  <si>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</si>
  <si>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</si>
  <si>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</si>
  <si>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</si>
  <si>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</si>
  <si>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</si>
  <si>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</si>
  <si>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</si>
  <si>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</si>
  <si>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</si>
  <si>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</si>
  <si>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</si>
  <si>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</si>
  <si>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</si>
  <si>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</si>
  <si>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</si>
  <si>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</si>
  <si>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</si>
  <si>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</si>
  <si>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</si>
  <si>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</si>
  <si>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</si>
  <si>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</si>
  <si>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</si>
  <si>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</si>
  <si>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</si>
  <si>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</si>
  <si>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</si>
  <si>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</si>
  <si>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</si>
  <si>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</si>
  <si>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</si>
  <si>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</si>
  <si>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</si>
  <si>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</si>
  <si>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</si>
  <si>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</si>
  <si>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</si>
  <si>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</si>
  <si>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</si>
  <si>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</si>
  <si>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</si>
  <si>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</si>
  <si>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</si>
  <si>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</si>
  <si>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</si>
  <si>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</si>
  <si>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</si>
  <si>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</si>
  <si>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</si>
  <si>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</si>
  <si>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</si>
  <si>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</si>
  <si>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</si>
  <si>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</si>
  <si>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</si>
  <si>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</si>
  <si>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</si>
  <si>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</si>
  <si>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</si>
  <si>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</si>
  <si>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</si>
  <si>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</si>
  <si>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</si>
  <si>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</si>
  <si>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</si>
  <si>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</si>
  <si>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</si>
  <si>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</si>
  <si>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</si>
  <si>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</si>
  <si>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</si>
  <si>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</si>
  <si>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</si>
  <si>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</si>
  <si>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</si>
  <si>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</si>
  <si>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</si>
  <si>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</si>
  <si>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</si>
  <si>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</si>
  <si>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</si>
  <si>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</si>
  <si>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</si>
  <si>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</si>
  <si>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</si>
  <si>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</si>
  <si>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</si>
  <si>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</si>
  <si>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</si>
  <si>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</si>
  <si>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</si>
  <si>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</si>
  <si>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</si>
  <si>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</si>
  <si>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</si>
  <si>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</si>
  <si>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</si>
  <si>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</si>
  <si>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</si>
  <si>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</si>
  <si>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</si>
  <si>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</si>
  <si>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</si>
  <si>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</si>
  <si>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</si>
  <si>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</si>
  <si>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</si>
  <si>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</si>
  <si>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</si>
  <si>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</si>
  <si>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</si>
  <si>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</si>
  <si>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</si>
  <si>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</si>
  <si>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</si>
  <si>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</si>
  <si>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</si>
  <si>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</si>
  <si>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</si>
  <si>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</si>
  <si>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</si>
  <si>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</si>
  <si>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</si>
  <si>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</si>
  <si>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</si>
  <si>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</si>
  <si>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</si>
  <si>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</si>
  <si>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</si>
  <si>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</si>
  <si>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</si>
  <si>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</si>
  <si>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</si>
  <si>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</si>
  <si>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</si>
  <si>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</si>
  <si>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</si>
  <si>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</si>
  <si>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</si>
  <si>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</si>
  <si>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</si>
  <si>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</si>
  <si>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</si>
  <si>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</si>
  <si>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</si>
  <si>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</si>
  <si>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</si>
  <si>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</si>
  <si>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</si>
  <si>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</si>
  <si>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</si>
  <si>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</si>
  <si>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</si>
  <si>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</si>
  <si>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</si>
  <si>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</si>
  <si>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</si>
  <si>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</si>
  <si>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</si>
  <si>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</si>
  <si>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</si>
  <si>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</si>
  <si>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</si>
  <si>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</si>
  <si>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</si>
  <si>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</si>
  <si>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</si>
  <si>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</si>
  <si>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</si>
  <si>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</si>
  <si>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</si>
  <si>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</si>
  <si>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</si>
  <si>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</si>
  <si>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</si>
  <si>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</si>
  <si>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</si>
  <si>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</si>
  <si>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</si>
  <si>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</si>
  <si>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</si>
  <si>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</si>
  <si>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</si>
  <si>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</si>
  <si>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</si>
  <si>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</si>
  <si>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</si>
  <si>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</si>
  <si>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</si>
  <si>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</si>
  <si>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</si>
  <si>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</si>
  <si>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</si>
  <si>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</si>
  <si>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</si>
  <si>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</si>
  <si>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</si>
  <si>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</si>
  <si>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</si>
  <si>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</si>
  <si>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</si>
  <si>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</si>
  <si>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</si>
  <si>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</si>
  <si>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</si>
  <si>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</si>
  <si>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</si>
  <si>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</si>
  <si>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</si>
  <si>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</si>
  <si>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</si>
  <si>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</si>
  <si>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</si>
  <si>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</si>
  <si>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</si>
  <si>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</si>
  <si>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</si>
  <si>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</si>
  <si>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</si>
  <si>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</si>
  <si>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</si>
  <si>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</si>
  <si>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</si>
  <si>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</si>
  <si>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</si>
  <si>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</si>
  <si>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</si>
  <si>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</si>
  <si>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</si>
  <si>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</si>
  <si>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</si>
  <si>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</si>
  <si>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</si>
  <si>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</si>
  <si>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</si>
  <si>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</si>
  <si>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</si>
  <si>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</si>
  <si>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</si>
  <si>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</si>
  <si>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</si>
  <si>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</si>
  <si>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</si>
  <si>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</si>
  <si>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</si>
  <si>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</si>
  <si>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</si>
  <si>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</si>
  <si>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</si>
  <si>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</si>
  <si>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</si>
  <si>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</si>
  <si>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</si>
  <si>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</si>
  <si>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</si>
  <si>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</si>
  <si>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</si>
  <si>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</si>
  <si>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</si>
  <si>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</si>
  <si>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</si>
  <si>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</si>
  <si>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</si>
  <si>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</si>
  <si>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</si>
  <si>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</si>
  <si>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</si>
  <si>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</si>
  <si>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</si>
  <si>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</si>
  <si>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</si>
  <si>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</si>
  <si>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</si>
  <si>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</si>
  <si>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</si>
  <si>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</si>
  <si>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</si>
  <si>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</si>
  <si>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</si>
  <si>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</si>
  <si>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</si>
  <si>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</si>
  <si>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</si>
  <si>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</si>
  <si>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</si>
  <si>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</si>
  <si>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</si>
  <si>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</si>
  <si>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</si>
  <si>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</si>
  <si>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</si>
  <si>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</si>
  <si>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</si>
  <si>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</si>
  <si>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</si>
  <si>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</si>
  <si>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</si>
  <si>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</si>
  <si>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</si>
  <si>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</si>
  <si>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</si>
  <si>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</si>
  <si>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</si>
  <si>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</si>
  <si>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</si>
  <si>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</si>
  <si>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</si>
  <si>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</si>
  <si>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</si>
  <si>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</si>
  <si>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</si>
  <si>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</si>
  <si>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</si>
  <si>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</si>
  <si>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</si>
  <si>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</si>
  <si>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</si>
  <si>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</si>
  <si>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</si>
  <si>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</si>
  <si>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</si>
  <si>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</si>
  <si>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</si>
  <si>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</si>
  <si>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</si>
  <si>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</si>
  <si>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</si>
  <si>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</si>
  <si>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</si>
  <si>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</si>
  <si>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</si>
  <si>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</si>
  <si>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</si>
  <si>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</si>
  <si>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</si>
  <si>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</si>
  <si>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</si>
  <si>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</si>
  <si>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</si>
  <si>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</si>
  <si>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</si>
  <si>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</si>
  <si>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</si>
  <si>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</si>
  <si>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</si>
  <si>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</si>
  <si>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</si>
  <si>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</si>
  <si>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</si>
  <si>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</si>
  <si>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</si>
  <si>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</si>
  <si>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</si>
  <si>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</si>
  <si>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</si>
  <si>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</si>
  <si>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</si>
  <si>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</si>
  <si>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</si>
  <si>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</si>
  <si>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</si>
  <si>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</si>
  <si>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</si>
  <si>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</si>
  <si>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</si>
  <si>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</si>
  <si>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</si>
  <si>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</si>
  <si>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</si>
  <si>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</si>
  <si>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</si>
  <si>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</si>
  <si>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</si>
  <si>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</si>
  <si>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</si>
  <si>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</si>
  <si>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</si>
  <si>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</si>
  <si>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</si>
  <si>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</si>
  <si>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</si>
  <si>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</si>
  <si>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</si>
  <si>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</si>
  <si>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</si>
  <si>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</si>
  <si>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</si>
  <si>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</si>
  <si>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</si>
  <si>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</si>
  <si>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</si>
  <si>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</si>
  <si>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</si>
  <si>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</si>
  <si>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</si>
  <si>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</si>
  <si>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</si>
  <si>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</si>
  <si>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</si>
  <si>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</si>
  <si>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</si>
  <si>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</si>
  <si>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</si>
  <si>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</si>
  <si>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</si>
  <si>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</si>
  <si>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</si>
  <si>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</si>
  <si>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</si>
  <si>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</si>
  <si>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</si>
  <si>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</si>
  <si>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</si>
  <si>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</si>
  <si>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</si>
  <si>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</si>
  <si>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</si>
  <si>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</si>
  <si>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</si>
  <si>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</si>
  <si>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</si>
  <si>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</si>
  <si>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</si>
  <si>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</si>
  <si>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</si>
  <si>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</si>
  <si>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</si>
  <si>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</si>
  <si>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</si>
  <si>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</si>
  <si>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</si>
  <si>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</si>
  <si>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</si>
  <si>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</si>
  <si>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</si>
  <si>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</si>
  <si>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</si>
  <si>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</si>
  <si>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</si>
  <si>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</si>
  <si>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</si>
  <si>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</si>
  <si>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</si>
  <si>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</si>
  <si>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</si>
  <si>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</si>
  <si>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</si>
  <si>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</si>
  <si>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</si>
  <si>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</si>
  <si>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</si>
  <si>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</si>
  <si>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</si>
  <si>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</si>
  <si>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</si>
  <si>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</si>
  <si>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</si>
  <si>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</si>
  <si>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</si>
  <si>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</si>
  <si>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</si>
  <si>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</si>
  <si>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</si>
  <si>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</si>
  <si>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</si>
  <si>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</si>
  <si>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</si>
  <si>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</si>
  <si>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</si>
  <si>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</si>
  <si>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</si>
  <si>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</si>
  <si>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</si>
  <si>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</si>
  <si>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</si>
  <si>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</si>
  <si>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</si>
  <si>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</si>
  <si>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</si>
  <si>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</si>
  <si>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</si>
  <si>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</si>
  <si>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</si>
  <si>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</si>
  <si>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</si>
  <si>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</si>
  <si>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</si>
  <si>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</si>
  <si>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</si>
  <si>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</si>
  <si>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</si>
  <si>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</si>
  <si>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</si>
  <si>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</si>
  <si>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</si>
  <si>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</si>
  <si>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</si>
  <si>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</si>
  <si>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</si>
  <si>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</si>
  <si>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</si>
  <si>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</si>
  <si>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</si>
  <si>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</si>
  <si>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</si>
  <si>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</si>
  <si>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</si>
  <si>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</si>
  <si>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</si>
  <si>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</si>
  <si>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</si>
  <si>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</si>
  <si>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</si>
  <si>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</si>
  <si>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</si>
  <si>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</si>
  <si>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</si>
  <si>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</si>
  <si>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</si>
  <si>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</si>
  <si>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</si>
  <si>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</si>
  <si>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</si>
  <si>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</si>
  <si>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</si>
  <si>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</si>
  <si>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</si>
  <si>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</si>
  <si>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</si>
  <si>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</si>
  <si>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</si>
  <si>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</si>
  <si>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</si>
  <si>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</si>
  <si>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</si>
  <si>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</si>
  <si>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</si>
  <si>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</si>
  <si>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</si>
  <si>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</si>
  <si>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</si>
  <si>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</si>
  <si>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</si>
  <si>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</si>
  <si>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</si>
  <si>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</si>
  <si>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</si>
  <si>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</si>
  <si>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</si>
  <si>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</si>
  <si>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</si>
  <si>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</si>
  <si>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</si>
  <si>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</si>
  <si>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</si>
  <si>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</si>
  <si>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</si>
  <si>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</si>
  <si>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</si>
  <si>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</si>
  <si>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</si>
  <si>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</si>
  <si>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</si>
  <si>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</si>
  <si>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</si>
  <si>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</si>
  <si>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</si>
  <si>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</si>
  <si>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</si>
  <si>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</si>
  <si>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</si>
  <si>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</si>
  <si>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</si>
  <si>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</si>
  <si>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</si>
  <si>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</si>
  <si>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</si>
  <si>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</si>
  <si>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</si>
  <si>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</si>
  <si>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</si>
  <si>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</si>
  <si>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</si>
  <si>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</si>
  <si>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</si>
  <si>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</si>
  <si>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</si>
  <si>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</si>
  <si>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</si>
  <si>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</si>
  <si>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</si>
  <si>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</si>
  <si>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</si>
  <si>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</si>
  <si>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</si>
  <si>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</si>
  <si>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</si>
  <si>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</si>
  <si>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</si>
  <si>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</si>
  <si>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</si>
  <si>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</si>
  <si>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</si>
  <si>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</si>
  <si>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</si>
  <si>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</si>
  <si>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</si>
  <si>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</si>
  <si>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</si>
  <si>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</si>
  <si>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</si>
  <si>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</si>
  <si>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</si>
  <si>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</si>
  <si>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</si>
  <si>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</si>
  <si>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</si>
  <si>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</si>
  <si>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</si>
  <si>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</si>
  <si>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</si>
  <si>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</si>
  <si>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</si>
  <si>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</si>
  <si>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</si>
  <si>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</si>
  <si>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</si>
  <si>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</si>
  <si>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</si>
  <si>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</si>
  <si>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</si>
  <si>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</si>
  <si>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</si>
  <si>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</si>
  <si>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</si>
  <si>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</si>
  <si>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</si>
  <si>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</si>
  <si>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</si>
  <si>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</si>
  <si>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</si>
  <si>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</si>
  <si>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</si>
  <si>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</si>
  <si>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</si>
  <si>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</si>
  <si>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</si>
  <si>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</si>
  <si>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</si>
  <si>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</si>
  <si>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</si>
  <si>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</si>
  <si>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</si>
  <si>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</si>
  <si>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</si>
  <si>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</si>
  <si>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</si>
  <si>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</si>
  <si>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</si>
  <si>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</si>
  <si>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</si>
  <si>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</si>
  <si>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</si>
  <si>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</si>
  <si>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</si>
  <si>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</si>
  <si>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</si>
  <si>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</si>
  <si>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</si>
  <si>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</si>
  <si>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</si>
  <si>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</si>
  <si>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</si>
  <si>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</si>
  <si>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</si>
  <si>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</si>
  <si>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</si>
  <si>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</si>
  <si>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</si>
  <si>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</si>
  <si>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</si>
  <si>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</si>
  <si>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</si>
  <si>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</si>
  <si>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</si>
  <si>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</si>
  <si>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</si>
  <si>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</si>
  <si>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</si>
  <si>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</si>
  <si>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</si>
  <si>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</si>
  <si>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</si>
  <si>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</si>
  <si>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</si>
  <si>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</si>
  <si>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</si>
  <si>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</si>
  <si>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</si>
  <si>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</si>
  <si>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</si>
  <si>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</si>
  <si>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</si>
  <si>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</si>
  <si>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</si>
  <si>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</si>
  <si>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</si>
  <si>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</si>
  <si>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</si>
  <si>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</si>
  <si>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</si>
  <si>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</si>
  <si>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</si>
  <si>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</si>
  <si>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</si>
  <si>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</si>
  <si>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</si>
  <si>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</si>
  <si>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</si>
  <si>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</si>
  <si>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</si>
  <si>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</si>
  <si>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</si>
  <si>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</si>
  <si>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</si>
  <si>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</si>
  <si>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</si>
  <si>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</si>
  <si>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</si>
  <si>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</si>
  <si>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</si>
  <si>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</si>
  <si>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</si>
  <si>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</si>
  <si>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</si>
  <si>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</si>
  <si>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</si>
  <si>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</si>
  <si>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</si>
  <si>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</si>
  <si>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</si>
  <si>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</si>
  <si>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</si>
  <si>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</si>
  <si>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</si>
  <si>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</si>
  <si>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</si>
  <si>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</si>
  <si>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</si>
  <si>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</si>
  <si>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</si>
  <si>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</si>
  <si>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</si>
  <si>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</si>
  <si>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</si>
  <si>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</si>
  <si>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</si>
  <si>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</si>
  <si>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</si>
  <si>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</si>
  <si>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</si>
  <si>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</si>
  <si>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</si>
  <si>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</si>
  <si>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</si>
  <si>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</si>
  <si>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</si>
  <si>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</si>
  <si>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</si>
  <si>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</si>
  <si>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</si>
  <si>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</si>
  <si>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</si>
  <si>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</si>
  <si>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</si>
  <si>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</si>
  <si>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</si>
  <si>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</si>
  <si>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</si>
  <si>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</si>
  <si>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</si>
  <si>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</si>
  <si>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</si>
  <si>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</si>
  <si>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</si>
  <si>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</si>
  <si>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</si>
  <si>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</si>
  <si>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</si>
  <si>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</si>
  <si>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</si>
  <si>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</si>
  <si>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</si>
  <si>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</si>
  <si>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</si>
  <si>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</si>
  <si>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</si>
  <si>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</si>
  <si>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</si>
  <si>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</si>
  <si>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</si>
  <si>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</si>
  <si>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</si>
  <si>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</si>
  <si>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</si>
  <si>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</si>
  <si>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</si>
  <si>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</si>
  <si>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</si>
  <si>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</si>
  <si>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</si>
  <si>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</si>
  <si>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</si>
  <si>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</si>
  <si>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</si>
  <si>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</si>
  <si>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</si>
  <si>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</si>
  <si>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</si>
  <si>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</si>
  <si>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</si>
  <si>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</si>
  <si>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</si>
  <si>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</si>
  <si>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</si>
  <si>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</si>
  <si>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</si>
  <si>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</si>
  <si>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</si>
  <si>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</si>
  <si>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</si>
  <si>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</si>
  <si>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</si>
  <si>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</si>
  <si>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</si>
  <si>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</si>
  <si>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</si>
  <si>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</si>
  <si>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</si>
  <si>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</si>
  <si>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</si>
  <si>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</si>
  <si>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</si>
  <si>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</si>
  <si>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</si>
  <si>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</si>
  <si>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</si>
  <si>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</si>
  <si>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</si>
  <si>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</si>
  <si>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</si>
  <si>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</si>
  <si>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</si>
  <si>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</si>
  <si>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</si>
  <si>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</si>
  <si>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</si>
  <si>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</si>
  <si>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</si>
  <si>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</si>
  <si>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</si>
  <si>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</si>
  <si>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</si>
  <si>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</si>
  <si>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</si>
  <si>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</si>
  <si>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</si>
  <si>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</si>
  <si>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</si>
  <si>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</si>
  <si>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</si>
  <si>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</si>
  <si>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</si>
  <si>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</si>
  <si>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</si>
  <si>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</si>
  <si>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</si>
  <si>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</si>
  <si>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</si>
  <si>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</si>
  <si>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</si>
  <si>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</si>
  <si>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</si>
  <si>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</si>
  <si>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</si>
  <si>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</si>
  <si>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</si>
  <si>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</si>
  <si>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</si>
  <si>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</si>
  <si>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</si>
  <si>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</si>
  <si>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</si>
  <si>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</si>
  <si>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</si>
  <si>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</si>
  <si>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</si>
  <si>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</si>
  <si>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</si>
  <si>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</si>
  <si>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</si>
  <si>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</si>
  <si>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</si>
  <si>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</si>
  <si>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</si>
  <si>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</si>
  <si>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</si>
  <si>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</si>
  <si>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</si>
  <si>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</si>
  <si>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</si>
  <si>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</si>
  <si>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</si>
  <si>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</si>
  <si>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</si>
  <si>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</si>
  <si>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</si>
  <si>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</si>
  <si>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</si>
  <si>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</si>
  <si>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</si>
  <si>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</si>
  <si>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</si>
  <si>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</si>
  <si>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</si>
  <si>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</si>
  <si>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</si>
  <si>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</si>
  <si>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</si>
  <si>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</si>
  <si>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</si>
  <si>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</si>
  <si>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</si>
  <si>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</si>
  <si>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</si>
  <si>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</si>
  <si>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</si>
  <si>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</si>
  <si>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</si>
  <si>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</si>
  <si>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</si>
  <si>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</si>
  <si>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</si>
  <si>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</si>
  <si>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</si>
  <si>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</si>
  <si>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</si>
  <si>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</si>
  <si>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</si>
  <si>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</si>
  <si>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</si>
  <si>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</si>
  <si>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</si>
  <si>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</si>
  <si>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</si>
  <si>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</si>
  <si>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</si>
  <si>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</si>
  <si>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</si>
  <si>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</si>
  <si>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</si>
  <si>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</si>
  <si>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</si>
  <si>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</si>
  <si>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</si>
  <si>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</si>
  <si>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</si>
  <si>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</si>
  <si>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</si>
  <si>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</si>
  <si>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</si>
  <si>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</si>
  <si>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</si>
  <si>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</si>
  <si>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</si>
  <si>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</si>
  <si>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</si>
  <si>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</si>
  <si>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</si>
  <si>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</si>
  <si>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</si>
  <si>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</si>
  <si>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</si>
  <si>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</si>
  <si>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</si>
  <si>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</si>
  <si>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</si>
  <si>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</si>
  <si>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</si>
  <si>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</si>
  <si>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</si>
  <si>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</si>
  <si>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</si>
  <si>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</si>
  <si>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</si>
  <si>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</si>
  <si>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</si>
  <si>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</si>
  <si>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</si>
  <si>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</si>
  <si>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</si>
  <si>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</si>
  <si>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</si>
  <si>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</si>
  <si>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</si>
  <si>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</si>
  <si>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</si>
  <si>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</si>
  <si>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</si>
  <si>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</si>
  <si>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</si>
  <si>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</si>
  <si>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</si>
  <si>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</si>
  <si>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</si>
  <si>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</si>
  <si>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</si>
  <si>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</si>
  <si>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</si>
  <si>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</si>
  <si>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</si>
  <si>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</si>
  <si>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</si>
  <si>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</si>
  <si>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</si>
  <si>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</si>
  <si>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</si>
  <si>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</si>
  <si>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</si>
  <si>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</si>
  <si>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</si>
  <si>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</si>
  <si>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</si>
  <si>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</si>
  <si>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</si>
  <si>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</si>
  <si>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</si>
  <si>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</si>
  <si>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</si>
  <si>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</si>
  <si>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</si>
  <si>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</si>
  <si>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</si>
  <si>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</si>
  <si>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</si>
  <si>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</si>
  <si>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</si>
  <si>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</si>
  <si>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</si>
  <si>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</si>
  <si>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</si>
  <si>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</si>
  <si>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</si>
  <si>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</si>
  <si>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</si>
  <si>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</si>
  <si>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</si>
  <si>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</si>
  <si>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</si>
  <si>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</si>
  <si>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</si>
  <si>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</si>
  <si>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</si>
  <si>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</si>
  <si>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</si>
  <si>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</si>
  <si>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</si>
  <si>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</si>
  <si>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</si>
  <si>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</si>
  <si>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</si>
  <si>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</si>
  <si>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</si>
  <si>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</si>
  <si>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</si>
  <si>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</si>
  <si>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</si>
  <si>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</si>
  <si>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</si>
  <si>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</si>
  <si>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</si>
  <si>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</si>
  <si>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</si>
  <si>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</si>
  <si>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</si>
  <si>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</si>
  <si>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</si>
  <si>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</si>
  <si>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</si>
  <si>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</si>
  <si>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</si>
  <si>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</si>
  <si>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</si>
  <si>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</si>
  <si>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</si>
  <si>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</si>
  <si>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</si>
  <si>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</si>
  <si>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</si>
  <si>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</si>
  <si>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</si>
  <si>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</si>
  <si>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</si>
  <si>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</si>
  <si>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</si>
  <si>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</si>
  <si>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</si>
  <si>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</si>
  <si>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</si>
  <si>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</si>
  <si>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</si>
  <si>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</si>
  <si>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</si>
  <si>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</si>
  <si>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</si>
  <si>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</si>
  <si>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</si>
  <si>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</si>
  <si>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</si>
  <si>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</si>
  <si>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</si>
  <si>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</si>
  <si>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</si>
  <si>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</si>
  <si>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</si>
  <si>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</si>
  <si>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</si>
  <si>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</si>
  <si>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</si>
  <si>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</si>
  <si>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</si>
  <si>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</si>
  <si>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</si>
  <si>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</si>
  <si>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</si>
  <si>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</si>
  <si>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</si>
  <si>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</si>
  <si>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</si>
  <si>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</si>
  <si>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</si>
  <si>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</si>
  <si>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</si>
  <si>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</si>
  <si>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</si>
  <si>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</si>
  <si>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</si>
  <si>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</si>
  <si>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</si>
  <si>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</si>
  <si>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</si>
  <si>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</si>
  <si>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</si>
  <si>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</si>
  <si>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</si>
  <si>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</si>
  <si>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</si>
  <si>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</si>
  <si>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</si>
  <si>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</si>
  <si>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</si>
  <si>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</si>
  <si>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</si>
  <si>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</si>
  <si>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</si>
  <si>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</si>
  <si>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</si>
  <si>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</si>
  <si>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</si>
  <si>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</si>
  <si>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</si>
  <si>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</si>
  <si>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</si>
  <si>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</si>
  <si>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</si>
  <si>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</si>
  <si>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</si>
  <si>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</si>
  <si>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</si>
  <si>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</si>
  <si>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</si>
  <si>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</si>
  <si>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</si>
  <si>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</si>
  <si>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</si>
  <si>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</si>
  <si>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</si>
  <si>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</si>
  <si>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</si>
  <si>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</si>
  <si>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</si>
  <si>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</si>
  <si>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</si>
  <si>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</si>
  <si>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</si>
  <si>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</si>
  <si>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</si>
  <si>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</si>
  <si>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</si>
  <si>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</si>
  <si>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</si>
  <si>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</si>
  <si>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</si>
  <si>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</si>
  <si>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</si>
  <si>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</si>
  <si>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</si>
  <si>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</si>
  <si>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</si>
  <si>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</si>
  <si>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</si>
  <si>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</si>
  <si>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</si>
  <si>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</si>
  <si>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</si>
  <si>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</si>
  <si>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</si>
  <si>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</si>
  <si>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</si>
  <si>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</si>
  <si>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</si>
  <si>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</si>
  <si>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</si>
  <si>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</si>
  <si>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</si>
  <si>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</si>
  <si>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</si>
  <si>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</si>
  <si>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</si>
  <si>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</si>
  <si>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</si>
  <si>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</si>
  <si>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</si>
  <si>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</si>
  <si>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</si>
  <si>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</si>
  <si>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</si>
  <si>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</si>
  <si>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</si>
  <si>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</si>
  <si>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</si>
  <si>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</si>
  <si>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</si>
  <si>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</si>
  <si>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</si>
  <si>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</si>
  <si>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</si>
  <si>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</si>
  <si>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</si>
  <si>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</si>
  <si>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</si>
  <si>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</si>
  <si>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</si>
  <si>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</si>
  <si>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</si>
  <si>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</si>
  <si>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</si>
  <si>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</si>
  <si>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</si>
  <si>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</si>
  <si>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</si>
  <si>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</si>
  <si>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</si>
  <si>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</si>
  <si>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</si>
  <si>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</si>
  <si>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</si>
  <si>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</si>
  <si>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</si>
  <si>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</si>
  <si>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</si>
  <si>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</si>
  <si>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</si>
  <si>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</si>
  <si>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</si>
  <si>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</si>
  <si>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</si>
  <si>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</si>
  <si>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</si>
  <si>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</si>
  <si>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</si>
  <si>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</si>
  <si>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</si>
  <si>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</si>
  <si>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</si>
  <si>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</si>
  <si>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</si>
  <si>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</si>
  <si>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</si>
  <si>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</si>
  <si>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</si>
  <si>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</si>
  <si>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</si>
  <si>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</si>
  <si>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</si>
  <si>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</si>
  <si>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</si>
  <si>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</si>
  <si>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</si>
  <si>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</si>
  <si>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</si>
  <si>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</si>
  <si>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</si>
  <si>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</si>
  <si>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</si>
  <si>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</si>
  <si>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</si>
  <si>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</si>
  <si>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</si>
  <si>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</si>
  <si>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</si>
  <si>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</si>
  <si>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</si>
  <si>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</si>
  <si>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</si>
  <si>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</si>
  <si>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</si>
  <si>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</si>
  <si>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</si>
  <si>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</si>
  <si>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</si>
  <si>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</si>
  <si>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</si>
  <si>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</si>
  <si>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</si>
  <si>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</si>
  <si>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</si>
  <si>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</si>
  <si>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</si>
  <si>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</si>
  <si>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</si>
  <si>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</si>
  <si>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</si>
  <si>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</si>
  <si>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</si>
  <si>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</si>
  <si>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</si>
  <si>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</si>
  <si>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</si>
  <si>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</si>
  <si>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</si>
  <si>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</si>
  <si>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</si>
  <si>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</si>
  <si>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</si>
  <si>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</si>
  <si>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</si>
  <si>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</si>
  <si>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</si>
  <si>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</si>
  <si>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</si>
  <si>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</si>
  <si>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</si>
  <si>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</si>
  <si>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</si>
  <si>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</si>
  <si>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</si>
  <si>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</si>
  <si>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</si>
  <si>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</si>
  <si>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</si>
  <si>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</si>
  <si>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</si>
  <si>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</si>
  <si>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</si>
  <si>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</si>
  <si>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</si>
  <si>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</si>
  <si>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</si>
  <si>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</si>
  <si>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</si>
  <si>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</si>
  <si>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</si>
  <si>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</si>
  <si>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</si>
  <si>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</si>
  <si>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</si>
  <si>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</si>
  <si>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</si>
  <si>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</si>
  <si>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</si>
  <si>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</si>
  <si>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</si>
  <si>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</si>
  <si>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</si>
  <si>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</si>
  <si>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</si>
  <si>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</si>
  <si>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</si>
  <si>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</si>
  <si>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</si>
  <si>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</si>
  <si>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</si>
  <si>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</si>
  <si>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</si>
  <si>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</si>
  <si>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</si>
  <si>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</si>
  <si>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</si>
  <si>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</si>
  <si>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</si>
  <si>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</si>
  <si>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</si>
  <si>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</si>
  <si>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</si>
  <si>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</si>
  <si>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</si>
  <si>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</si>
  <si>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</si>
  <si>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</si>
  <si>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</si>
  <si>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</si>
  <si>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</si>
  <si>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</si>
  <si>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</si>
  <si>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</si>
  <si>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</si>
  <si>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</si>
  <si>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</si>
  <si>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</si>
  <si>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</si>
  <si>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</si>
  <si>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</si>
  <si>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</si>
  <si>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</si>
  <si>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</si>
  <si>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</si>
  <si>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</si>
  <si>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</si>
  <si>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</si>
  <si>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</si>
  <si>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</si>
  <si>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</si>
  <si>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</si>
  <si>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</si>
  <si>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</si>
  <si>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</si>
  <si>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</si>
  <si>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</si>
  <si>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</si>
  <si>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</si>
  <si>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</si>
  <si>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</si>
  <si>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</si>
  <si>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</si>
  <si>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</si>
  <si>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</si>
  <si>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</si>
  <si>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</si>
  <si>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</si>
  <si>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</si>
  <si>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</si>
  <si>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</si>
  <si>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</si>
  <si>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</si>
  <si>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</si>
  <si>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</si>
  <si>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</si>
  <si>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</si>
  <si>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</si>
  <si>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</si>
  <si>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</si>
  <si>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</si>
  <si>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</si>
  <si>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</si>
  <si>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</si>
  <si>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</si>
  <si>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</si>
  <si>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</si>
  <si>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</si>
  <si>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</si>
  <si>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</si>
  <si>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</si>
  <si>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</si>
  <si>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</si>
  <si>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</si>
  <si>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</si>
  <si>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</si>
  <si>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</si>
  <si>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</si>
  <si>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</si>
  <si>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</si>
  <si>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</si>
  <si>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</si>
  <si>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</si>
  <si>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</si>
  <si>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</si>
  <si>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</si>
  <si>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</si>
  <si>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</si>
  <si>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</si>
  <si>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</si>
  <si>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</si>
  <si>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</si>
  <si>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</si>
  <si>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</si>
  <si>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</si>
  <si>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</si>
  <si>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</si>
  <si>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</si>
  <si>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</si>
  <si>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</si>
  <si>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</si>
  <si>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</si>
  <si>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</si>
  <si>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</si>
  <si>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</si>
  <si>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</si>
  <si>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</si>
  <si>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</si>
  <si>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</si>
  <si>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</si>
  <si>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</si>
  <si>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</si>
  <si>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</si>
  <si>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</si>
  <si>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</si>
  <si>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</si>
  <si>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</si>
  <si>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</si>
  <si>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</si>
  <si>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</si>
  <si>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</si>
  <si>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</si>
  <si>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</si>
  <si>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</si>
  <si>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</si>
  <si>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</si>
  <si>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</si>
  <si>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</si>
  <si>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</si>
  <si>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</si>
  <si>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</si>
  <si>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</si>
  <si>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</si>
  <si>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</si>
  <si>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</si>
  <si>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</si>
  <si>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</si>
  <si>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</si>
  <si>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</si>
  <si>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</si>
  <si>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</si>
  <si>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</si>
  <si>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</si>
  <si>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</si>
  <si>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</si>
  <si>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</si>
  <si>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</si>
  <si>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</si>
  <si>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</si>
  <si>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</si>
  <si>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</si>
  <si>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</si>
  <si>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</si>
  <si>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</si>
  <si>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</si>
  <si>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</si>
  <si>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</si>
  <si>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</si>
  <si>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</si>
  <si>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</si>
  <si>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</si>
  <si>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</si>
  <si>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</si>
  <si>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</si>
  <si>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</si>
  <si>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</si>
  <si>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</si>
  <si>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</si>
  <si>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</si>
  <si>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</si>
  <si>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</si>
  <si>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</si>
  <si>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</si>
  <si>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</si>
  <si>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</si>
  <si>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</si>
  <si>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</si>
  <si>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</si>
  <si>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</si>
  <si>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</si>
  <si>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</si>
  <si>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</si>
  <si>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</si>
  <si>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</si>
  <si>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</si>
  <si>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</si>
  <si>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</si>
  <si>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</si>
  <si>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</si>
  <si>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</si>
  <si>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</si>
  <si>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</si>
  <si>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</si>
  <si>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</si>
  <si>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</si>
  <si>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</si>
  <si>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</si>
  <si>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</si>
  <si>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</si>
  <si>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</si>
  <si>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</si>
  <si>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</si>
  <si>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</si>
  <si>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</si>
  <si>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</si>
  <si>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</si>
  <si>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</si>
  <si>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</si>
  <si>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</si>
  <si>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</si>
  <si>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</si>
  <si>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</si>
  <si>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</si>
  <si>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</si>
  <si>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</si>
  <si>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</si>
  <si>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</si>
  <si>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</si>
  <si>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</si>
  <si>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</si>
  <si>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</si>
  <si>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</si>
  <si>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</si>
  <si>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</si>
  <si>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</si>
  <si>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</si>
  <si>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</si>
  <si>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</si>
  <si>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</si>
  <si>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</si>
  <si>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</si>
  <si>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</si>
  <si>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</si>
  <si>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</si>
  <si>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</si>
  <si>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</si>
  <si>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</si>
  <si>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</si>
  <si>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</si>
  <si>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</si>
  <si>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</si>
  <si>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</si>
  <si>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</si>
  <si>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</si>
  <si>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</si>
  <si>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</si>
  <si>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</si>
  <si>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</si>
  <si>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</si>
  <si>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</si>
  <si>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</si>
  <si>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</si>
  <si>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</si>
  <si>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</si>
  <si>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</si>
  <si>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</si>
  <si>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</si>
  <si>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</si>
  <si>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</si>
  <si>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</si>
  <si>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</si>
  <si>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</si>
  <si>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</si>
  <si>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</si>
  <si>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</si>
  <si>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</si>
  <si>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</si>
  <si>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</si>
  <si>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</si>
  <si>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</si>
  <si>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</si>
  <si>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</si>
  <si>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</si>
  <si>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</si>
  <si>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</si>
  <si>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</si>
  <si>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</si>
  <si>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</si>
  <si>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</si>
  <si>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</si>
  <si>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</si>
  <si>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</si>
  <si>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</si>
  <si>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</si>
  <si>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</si>
  <si>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</si>
  <si>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</si>
  <si>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</si>
  <si>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</si>
  <si>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</si>
  <si>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</si>
  <si>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</si>
  <si>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</si>
  <si>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</si>
  <si>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</si>
  <si>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</si>
  <si>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</si>
  <si>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</si>
  <si>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</si>
  <si>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</si>
  <si>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</si>
  <si>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</si>
  <si>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</si>
  <si>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</si>
  <si>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</si>
  <si>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</si>
  <si>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</si>
  <si>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</si>
  <si>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</si>
  <si>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</si>
  <si>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</si>
  <si>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</si>
  <si>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</si>
  <si>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</si>
  <si>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</si>
  <si>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</si>
  <si>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</si>
  <si>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</si>
  <si>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</si>
  <si>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</si>
  <si>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</si>
  <si>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</si>
  <si>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</si>
  <si>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</si>
  <si>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</si>
  <si>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</si>
  <si>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</si>
  <si>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</si>
  <si>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</si>
  <si>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</si>
  <si>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</si>
  <si>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</si>
  <si>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</si>
  <si>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</si>
  <si>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</si>
  <si>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</si>
  <si>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</si>
  <si>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</si>
  <si>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</si>
  <si>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</si>
  <si>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</si>
  <si>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</si>
  <si>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</si>
  <si>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</si>
  <si>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</si>
  <si>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</si>
  <si>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</si>
  <si>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</si>
  <si>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</si>
  <si>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</si>
  <si>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</si>
  <si>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</si>
  <si>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</si>
  <si>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</si>
  <si>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</si>
  <si>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</si>
  <si>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</si>
  <si>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</si>
  <si>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</si>
  <si>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</si>
  <si>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</si>
  <si>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</si>
  <si>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</si>
  <si>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</si>
  <si>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</si>
  <si>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</si>
  <si>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</si>
  <si>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</si>
  <si>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</si>
  <si>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</si>
  <si>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</si>
  <si>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</si>
  <si>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</si>
  <si>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</si>
  <si>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</si>
  <si>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</si>
  <si>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</si>
  <si>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</si>
  <si>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</si>
  <si>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</si>
  <si>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</si>
  <si>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</si>
  <si>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</si>
  <si>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</si>
  <si>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</si>
  <si>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</si>
  <si>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</si>
  <si>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</si>
  <si>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</si>
  <si>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</si>
  <si>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</si>
  <si>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</si>
  <si>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</si>
  <si>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</si>
  <si>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</si>
  <si>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</si>
  <si>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</si>
  <si>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</si>
  <si>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</si>
  <si>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</si>
  <si>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</si>
  <si>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</si>
  <si>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</si>
  <si>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</si>
  <si>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</si>
  <si>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</si>
  <si>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</si>
  <si>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</si>
  <si>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</si>
  <si>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</si>
  <si>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</si>
  <si>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</si>
  <si>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</si>
  <si>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</si>
  <si>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</si>
  <si>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</si>
  <si>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</si>
  <si>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</si>
  <si>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</si>
  <si>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</si>
  <si>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</si>
  <si>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</si>
  <si>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</si>
  <si>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</si>
  <si>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</si>
  <si>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</si>
  <si>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</si>
  <si>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</si>
  <si>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</si>
  <si>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</si>
  <si>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</si>
  <si>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</si>
  <si>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</si>
  <si>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</si>
  <si>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</si>
  <si>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</si>
  <si>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</si>
  <si>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</si>
  <si>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</si>
  <si>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</si>
  <si>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</si>
  <si>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</si>
  <si>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</si>
  <si>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</si>
  <si>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</si>
  <si>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</si>
  <si>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</si>
  <si>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</si>
  <si>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</si>
  <si>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</si>
  <si>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</si>
  <si>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</si>
  <si>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</si>
  <si>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</si>
  <si>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</si>
  <si>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</si>
  <si>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</si>
  <si>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</si>
  <si>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</si>
  <si>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</si>
  <si>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</si>
  <si>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</si>
  <si>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</si>
  <si>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</si>
  <si>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</si>
  <si>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</si>
  <si>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</si>
  <si>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</si>
  <si>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</si>
  <si>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</si>
  <si>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</si>
  <si>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</si>
  <si>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</si>
  <si>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</si>
  <si>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</si>
  <si>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</si>
  <si>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</si>
  <si>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</si>
  <si>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</si>
  <si>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</si>
  <si>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</si>
  <si>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</si>
  <si>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</si>
  <si>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</si>
  <si>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</si>
  <si>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</si>
  <si>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</si>
  <si>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</si>
  <si>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</si>
  <si>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</si>
  <si>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</si>
  <si>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</si>
  <si>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</si>
  <si>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</si>
  <si>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</si>
  <si>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</si>
  <si>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</si>
  <si>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</si>
  <si>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</si>
  <si>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</si>
  <si>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</si>
  <si>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</si>
  <si>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</si>
  <si>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</si>
  <si>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</si>
  <si>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</si>
  <si>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</si>
  <si>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</si>
  <si>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</si>
  <si>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</si>
  <si>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</si>
  <si>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</si>
  <si>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</si>
  <si>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</si>
  <si>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</si>
  <si>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</si>
  <si>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</si>
  <si>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</si>
  <si>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</si>
  <si>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</si>
  <si>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</si>
  <si>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</si>
  <si>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</si>
  <si>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</si>
  <si>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</si>
  <si>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</si>
  <si>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</si>
  <si>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</si>
  <si>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</si>
  <si>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</si>
  <si>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</si>
  <si>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</si>
  <si>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</si>
  <si>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</si>
  <si>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</si>
  <si>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</si>
  <si>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</si>
  <si>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</si>
  <si>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</si>
  <si>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</si>
  <si>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</si>
  <si>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</si>
  <si>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</si>
  <si>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</si>
  <si>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</si>
  <si>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</si>
  <si>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</si>
  <si>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</si>
  <si>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</si>
  <si>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</si>
  <si>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</si>
  <si>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</si>
  <si>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</si>
  <si>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</si>
  <si>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</si>
  <si>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</si>
  <si>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</si>
  <si>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</si>
  <si>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</si>
  <si>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</si>
  <si>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</si>
  <si>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</si>
  <si>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</si>
  <si>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</si>
  <si>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</si>
  <si>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</si>
  <si>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</si>
  <si>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</si>
  <si>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</si>
  <si>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</si>
  <si>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</si>
  <si>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</si>
  <si>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</si>
  <si>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</si>
  <si>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</si>
  <si>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</si>
  <si>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</si>
  <si>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</si>
  <si>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</si>
  <si>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</si>
  <si>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</si>
  <si>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</si>
  <si>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</si>
  <si>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</si>
  <si>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</si>
  <si>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</si>
  <si>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</si>
  <si>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</si>
  <si>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</si>
  <si>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</si>
  <si>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</si>
  <si>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</si>
  <si>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</si>
  <si>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</si>
  <si>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</si>
  <si>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</si>
  <si>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</si>
  <si>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</si>
  <si>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</si>
  <si>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</si>
  <si>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</si>
  <si>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</si>
  <si>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</si>
  <si>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</si>
  <si>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</si>
  <si>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</si>
  <si>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</si>
  <si>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</si>
  <si>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</si>
  <si>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</si>
  <si>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</si>
  <si>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</si>
  <si>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</si>
  <si>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</si>
  <si>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</si>
  <si>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</si>
  <si>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</si>
  <si>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</si>
  <si>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</si>
  <si>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</si>
  <si>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</si>
  <si>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</si>
  <si>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</si>
  <si>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</si>
  <si>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</si>
  <si>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</si>
  <si>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</si>
  <si>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</si>
  <si>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</si>
  <si>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</si>
  <si>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</si>
  <si>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</si>
  <si>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</si>
  <si>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</si>
  <si>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</si>
  <si>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</si>
  <si>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</si>
  <si>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</si>
  <si>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</si>
  <si>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</si>
  <si>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</si>
  <si>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</si>
  <si>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</si>
  <si>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</si>
  <si>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</si>
  <si>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</si>
  <si>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</si>
  <si>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</si>
  <si>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</si>
  <si>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</si>
  <si>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</si>
  <si>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</si>
  <si>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</si>
  <si>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</si>
  <si>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</si>
  <si>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</si>
  <si>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</si>
  <si>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</si>
  <si>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</si>
  <si>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</si>
  <si>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</si>
  <si>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</si>
  <si>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</si>
  <si>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</si>
  <si>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</si>
  <si>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</si>
  <si>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</si>
  <si>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</si>
  <si>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</si>
  <si>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</si>
  <si>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</si>
  <si>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</si>
  <si>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</si>
  <si>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</si>
  <si>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</si>
  <si>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</si>
  <si>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</si>
  <si>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</si>
  <si>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</si>
  <si>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</si>
  <si>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</si>
  <si>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</si>
  <si>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</si>
  <si>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</si>
  <si>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</si>
  <si>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</si>
  <si>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</si>
  <si>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</si>
  <si>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</si>
  <si>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</si>
  <si>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</si>
  <si>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</si>
  <si>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</si>
  <si>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</si>
  <si>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</si>
  <si>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</si>
  <si>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</si>
  <si>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</si>
  <si>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</si>
  <si>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</si>
  <si>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</si>
  <si>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</si>
  <si>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</si>
  <si>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</si>
  <si>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</si>
  <si>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</si>
  <si>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</si>
  <si>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</si>
  <si>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</si>
  <si>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</si>
  <si>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</si>
  <si>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</si>
  <si>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</si>
  <si>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</si>
  <si>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</si>
  <si>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</si>
  <si>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</si>
  <si>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</si>
  <si>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</si>
  <si>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</si>
  <si>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</si>
  <si>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</si>
  <si>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</si>
  <si>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</si>
  <si>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</si>
  <si>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</si>
  <si>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</si>
  <si>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</si>
  <si>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</si>
  <si>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</si>
  <si>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</si>
  <si>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</si>
  <si>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</si>
  <si>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</si>
  <si>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</si>
  <si>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</si>
  <si>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</si>
  <si>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</si>
  <si>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</si>
  <si>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</si>
  <si>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</si>
  <si>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</si>
  <si>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</si>
  <si>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</si>
  <si>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</si>
  <si>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</si>
  <si>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</si>
  <si>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</si>
  <si>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</si>
  <si>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</si>
  <si>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</si>
  <si>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</si>
  <si>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</si>
  <si>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</si>
  <si>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</si>
  <si>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</si>
  <si>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</si>
  <si>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</si>
  <si>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</si>
  <si>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</si>
  <si>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</si>
  <si>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</si>
  <si>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</si>
  <si>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</si>
  <si>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</si>
  <si>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</si>
  <si>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</si>
  <si>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</si>
  <si>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</si>
  <si>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</si>
  <si>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</si>
  <si>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</si>
  <si>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</si>
  <si>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</si>
  <si>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</si>
  <si>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</si>
  <si>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</si>
  <si>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</si>
  <si>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</si>
  <si>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</si>
  <si>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</si>
  <si>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</si>
  <si>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</si>
  <si>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</si>
  <si>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</si>
  <si>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</si>
  <si>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</si>
  <si>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</si>
  <si>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</si>
  <si>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</si>
  <si>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</si>
  <si>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</si>
  <si>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</si>
  <si>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</si>
  <si>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</si>
  <si>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</si>
  <si>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</si>
  <si>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</si>
  <si>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</si>
  <si>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</si>
  <si>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</si>
  <si>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</si>
  <si>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</si>
  <si>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</si>
  <si>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</si>
  <si>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</si>
  <si>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</si>
  <si>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</si>
  <si>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</si>
  <si>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</si>
  <si>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</si>
  <si>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</si>
  <si>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</si>
  <si>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</si>
  <si>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</si>
  <si>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</si>
  <si>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</si>
  <si>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</si>
  <si>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</si>
  <si>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</si>
  <si>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</si>
  <si>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</si>
  <si>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</si>
  <si>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</si>
  <si>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</si>
  <si>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</si>
  <si>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</si>
  <si>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</si>
  <si>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</si>
  <si>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</si>
  <si>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</si>
  <si>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</si>
  <si>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</si>
  <si>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</si>
  <si>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</si>
  <si>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</si>
  <si>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</si>
  <si>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</si>
  <si>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</si>
  <si>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</si>
  <si>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</si>
  <si>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</si>
  <si>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</si>
  <si>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</si>
  <si>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</si>
  <si>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</si>
  <si>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</si>
  <si>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</si>
  <si>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</si>
  <si>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</si>
  <si>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</si>
  <si>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</si>
  <si>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</si>
  <si>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</si>
  <si>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</si>
  <si>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</si>
  <si>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</si>
  <si>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</si>
  <si>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</si>
  <si>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</si>
  <si>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</si>
  <si>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</si>
  <si>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</si>
  <si>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</si>
  <si>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</si>
  <si>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</si>
  <si>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</si>
  <si>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</si>
  <si>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</si>
  <si>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</si>
  <si>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</si>
  <si>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</si>
  <si>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</si>
  <si>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</si>
  <si>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</si>
  <si>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</si>
  <si>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</si>
  <si>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</si>
  <si>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</si>
  <si>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</si>
  <si>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</si>
  <si>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</si>
  <si>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</si>
  <si>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</si>
  <si>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</si>
  <si>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</si>
  <si>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</si>
  <si>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</si>
  <si>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</si>
  <si>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</si>
  <si>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</si>
  <si>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</si>
  <si>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</si>
  <si>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</si>
  <si>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</si>
  <si>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</si>
  <si>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</si>
  <si>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</si>
  <si>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</si>
  <si>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</si>
  <si>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</si>
  <si>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</si>
  <si>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</si>
  <si>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</si>
  <si>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</si>
  <si>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</si>
  <si>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</si>
  <si>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</si>
  <si>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</si>
  <si>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</si>
  <si>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</si>
  <si>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</si>
  <si>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</si>
  <si>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</si>
  <si>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</si>
  <si>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</si>
  <si>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</si>
  <si>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</si>
  <si>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</si>
  <si>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</si>
  <si>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</si>
  <si>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</si>
  <si>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</si>
  <si>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</si>
  <si>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</si>
  <si>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</si>
  <si>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</si>
  <si>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</si>
  <si>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</si>
  <si>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</si>
  <si>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</si>
  <si>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</si>
  <si>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</si>
  <si>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</si>
  <si>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</si>
  <si>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</si>
  <si>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</si>
  <si>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</si>
  <si>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</si>
  <si>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</si>
  <si>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</si>
  <si>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</si>
  <si>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</si>
  <si>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</si>
  <si>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</si>
  <si>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</si>
  <si>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</si>
  <si>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</si>
  <si>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</si>
  <si>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</si>
  <si>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</si>
  <si>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</si>
  <si>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</si>
  <si>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</si>
  <si>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</si>
  <si>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</si>
  <si>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</si>
  <si>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</si>
  <si>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</si>
  <si>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</si>
  <si>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</si>
  <si>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</si>
  <si>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</si>
  <si>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</si>
  <si>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</si>
  <si>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</si>
  <si>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</si>
  <si>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</si>
  <si>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</si>
  <si>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</si>
  <si>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</si>
  <si>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</si>
  <si>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</si>
  <si>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</si>
  <si>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</si>
  <si>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</si>
  <si>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</si>
  <si>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</si>
  <si>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</si>
  <si>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</si>
  <si>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</si>
  <si>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</si>
  <si>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</si>
  <si>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</si>
  <si>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</si>
  <si>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</si>
  <si>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</si>
  <si>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</si>
  <si>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</si>
  <si>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</si>
  <si>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</si>
  <si>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</si>
  <si>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</si>
  <si>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</si>
  <si>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</si>
  <si>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</si>
  <si>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</si>
  <si>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</si>
  <si>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</si>
  <si>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</si>
  <si>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</si>
  <si>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</si>
  <si>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</si>
  <si>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</si>
  <si>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</si>
  <si>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</si>
  <si>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</si>
  <si>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</si>
  <si>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</si>
  <si>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</si>
  <si>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</si>
  <si>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</si>
  <si>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</si>
  <si>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</si>
  <si>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</si>
  <si>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</si>
  <si>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</si>
  <si>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</si>
  <si>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</si>
  <si>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</si>
  <si>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</si>
  <si>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</si>
  <si>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</si>
  <si>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</si>
  <si>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</si>
  <si>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</si>
  <si>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</si>
  <si>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</si>
  <si>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</si>
  <si>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</si>
  <si>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</si>
  <si>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</si>
  <si>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</si>
  <si>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</si>
  <si>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</si>
  <si>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</si>
  <si>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</si>
  <si>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</si>
  <si>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</si>
  <si>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</si>
  <si>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</si>
  <si>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</si>
  <si>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</si>
  <si>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</si>
  <si>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</si>
  <si>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</si>
  <si>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</si>
  <si>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</si>
  <si>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</si>
  <si>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</si>
  <si>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</si>
  <si>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</si>
  <si>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</si>
  <si>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</si>
  <si>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</si>
  <si>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</si>
  <si>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</si>
  <si>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</si>
  <si>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</si>
  <si>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</si>
  <si>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</si>
  <si>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</si>
  <si>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</si>
  <si>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</si>
  <si>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</si>
  <si>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</si>
  <si>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</si>
  <si>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</si>
  <si>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</si>
  <si>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</si>
  <si>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</si>
  <si>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</si>
  <si>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</si>
  <si>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</si>
  <si>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</si>
  <si>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</si>
  <si>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</si>
  <si>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</si>
  <si>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</si>
  <si>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</si>
  <si>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</si>
  <si>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</si>
  <si>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</si>
  <si>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</si>
  <si>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</si>
  <si>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</si>
  <si>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</si>
  <si>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</si>
  <si>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</si>
  <si>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</si>
  <si>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</si>
  <si>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</si>
  <si>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</si>
  <si>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</si>
  <si>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</si>
  <si>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</si>
  <si>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</si>
  <si>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</si>
  <si>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</si>
  <si>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</si>
  <si>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</si>
  <si>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</si>
  <si>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</si>
  <si>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</si>
  <si>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</si>
  <si>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</si>
  <si>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</si>
  <si>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</si>
  <si>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</si>
  <si>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</si>
  <si>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</si>
  <si>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</si>
  <si>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</si>
  <si>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</si>
  <si>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</si>
  <si>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</si>
  <si>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</si>
  <si>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</si>
  <si>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</si>
  <si>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</si>
  <si>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</si>
  <si>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</si>
  <si>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</si>
  <si>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</si>
  <si>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</si>
  <si>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</si>
  <si>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</si>
  <si>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</si>
  <si>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</si>
  <si>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</si>
  <si>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</si>
  <si>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</si>
  <si>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</si>
  <si>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</si>
  <si>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</si>
  <si>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</si>
  <si>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</si>
  <si>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</si>
  <si>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</si>
  <si>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</si>
  <si>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</si>
  <si>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</si>
  <si>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</si>
  <si>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</si>
  <si>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</si>
  <si>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</si>
  <si>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</si>
  <si>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</si>
  <si>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</si>
  <si>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</si>
  <si>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</si>
  <si>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</si>
  <si>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</si>
  <si>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</si>
  <si>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</si>
  <si>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</si>
  <si>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</si>
  <si>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</si>
  <si>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</si>
  <si>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</si>
  <si>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</si>
  <si>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</si>
  <si>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</si>
  <si>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</si>
  <si>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</si>
  <si>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</si>
  <si>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</si>
  <si>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</si>
  <si>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</si>
  <si>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</si>
  <si>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</si>
  <si>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</si>
  <si>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</si>
  <si>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</si>
  <si>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</si>
  <si>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</si>
  <si>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</si>
  <si>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</si>
  <si>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</si>
  <si>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</si>
  <si>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</si>
  <si>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</si>
  <si>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</si>
  <si>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</si>
  <si>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</si>
  <si>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</si>
  <si>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</si>
  <si>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</si>
  <si>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</si>
  <si>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</si>
  <si>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</si>
  <si>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</si>
  <si>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</si>
  <si>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</si>
  <si>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</si>
  <si>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</si>
  <si>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</si>
  <si>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</si>
  <si>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</si>
  <si>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</si>
  <si>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</si>
  <si>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</si>
  <si>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</si>
  <si>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</si>
  <si>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</si>
  <si>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</si>
  <si>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</si>
  <si>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</si>
  <si>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</si>
  <si>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</si>
  <si>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</si>
  <si>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</si>
  <si>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</si>
  <si>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</si>
  <si>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</si>
  <si>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</si>
  <si>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</si>
  <si>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</si>
  <si>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</si>
  <si>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</si>
  <si>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</si>
  <si>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</si>
  <si>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</si>
  <si>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</si>
  <si>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</si>
  <si>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</si>
  <si>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</si>
  <si>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</si>
  <si>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</si>
  <si>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</si>
  <si>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</si>
  <si>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</si>
  <si>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</si>
  <si>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</si>
  <si>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</si>
  <si>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</si>
  <si>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</si>
  <si>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</si>
  <si>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</si>
  <si>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</si>
  <si>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</si>
  <si>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</si>
  <si>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</si>
  <si>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</si>
  <si>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</si>
  <si>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</si>
  <si>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</si>
  <si>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</si>
  <si>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</si>
  <si>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</si>
  <si>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</si>
  <si>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</si>
  <si>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</si>
  <si>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</si>
  <si>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</si>
  <si>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</si>
  <si>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</si>
  <si>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</si>
  <si>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</si>
  <si>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</si>
  <si>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</si>
  <si>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</si>
  <si>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</si>
  <si>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</si>
  <si>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</si>
  <si>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</si>
  <si>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</si>
  <si>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</si>
  <si>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</si>
  <si>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</si>
  <si>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</si>
  <si>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</si>
  <si>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</si>
  <si>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</si>
  <si>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</si>
  <si>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</si>
  <si>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</si>
  <si>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</si>
  <si>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</si>
  <si>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</si>
  <si>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</si>
  <si>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</si>
  <si>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</si>
  <si>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</si>
  <si>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</si>
  <si>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</si>
  <si>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</si>
  <si>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</si>
  <si>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</si>
  <si>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</si>
  <si>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</si>
  <si>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</si>
  <si>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</si>
  <si>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</si>
  <si>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</si>
  <si>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</si>
  <si>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</si>
  <si>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</si>
  <si>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</si>
  <si>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</si>
  <si>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</si>
  <si>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</si>
  <si>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</si>
  <si>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</si>
  <si>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</si>
  <si>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</si>
  <si>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</si>
  <si>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</si>
  <si>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</si>
  <si>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</si>
  <si>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</si>
  <si>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</si>
  <si>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</si>
  <si>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</si>
  <si>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</si>
  <si>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</si>
  <si>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</si>
  <si>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</si>
  <si>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</si>
  <si>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</si>
  <si>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</si>
  <si>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</si>
  <si>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</si>
  <si>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</si>
  <si>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</si>
  <si>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</si>
  <si>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</si>
  <si>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</si>
  <si>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</si>
  <si>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</si>
  <si>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</si>
  <si>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</si>
  <si>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</si>
  <si>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</si>
  <si>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</si>
  <si>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</si>
  <si>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</si>
  <si>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</si>
  <si>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</si>
  <si>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</si>
  <si>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</si>
  <si>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</si>
  <si>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</si>
  <si>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</si>
  <si>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</si>
  <si>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</si>
  <si>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</si>
  <si>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</si>
  <si>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</si>
  <si>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</si>
  <si>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</si>
  <si>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</si>
  <si>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</si>
  <si>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</si>
  <si>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</si>
  <si>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</si>
  <si>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</si>
  <si>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</si>
  <si>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</si>
  <si>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</si>
  <si>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</si>
  <si>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</si>
  <si>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</si>
  <si>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</si>
  <si>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</si>
  <si>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</si>
  <si>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</si>
  <si>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</si>
  <si>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</si>
  <si>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</si>
  <si>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</si>
  <si>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</si>
  <si>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</si>
  <si>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</si>
  <si>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</si>
  <si>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</si>
  <si>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</si>
  <si>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</si>
  <si>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</si>
  <si>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</si>
  <si>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</si>
  <si>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</si>
  <si>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</si>
  <si>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</si>
  <si>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</si>
  <si>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</si>
  <si>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</si>
  <si>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</si>
  <si>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</si>
  <si>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</si>
  <si>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</si>
  <si>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</si>
  <si>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</si>
  <si>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</si>
  <si>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</si>
  <si>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</si>
  <si>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</si>
  <si>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</si>
  <si>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</si>
  <si>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</si>
  <si>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</si>
  <si>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</si>
  <si>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</si>
  <si>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</si>
  <si>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</si>
  <si>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</si>
  <si>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</si>
  <si>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</si>
  <si>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</si>
  <si>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</si>
  <si>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</si>
  <si>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</si>
  <si>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</si>
  <si>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</si>
  <si>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</si>
  <si>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</si>
  <si>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</si>
  <si>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</si>
  <si>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</si>
  <si>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</si>
  <si>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</si>
  <si>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</si>
  <si>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</si>
  <si>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</si>
  <si>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</si>
  <si>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</si>
  <si>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</si>
  <si>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</si>
  <si>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</si>
  <si>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</si>
  <si>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</si>
  <si>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</si>
  <si>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</si>
  <si>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</si>
  <si>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</si>
  <si>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</si>
  <si>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</si>
  <si>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</si>
  <si>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</si>
  <si>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</si>
  <si>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</si>
  <si>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</si>
  <si>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</si>
  <si>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</si>
  <si>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</si>
  <si>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</si>
  <si>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</si>
  <si>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</si>
  <si>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</si>
  <si>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</si>
  <si>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</si>
  <si>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</si>
  <si>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</si>
  <si>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</si>
  <si>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</si>
  <si>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</si>
  <si>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</si>
  <si>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</si>
  <si>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</si>
  <si>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</si>
  <si>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</si>
  <si>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</si>
  <si>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</si>
  <si>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</si>
  <si>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</si>
  <si>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</si>
  <si>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</si>
  <si>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</si>
  <si>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</si>
  <si>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</si>
  <si>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</si>
  <si>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</si>
  <si>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</si>
  <si>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</si>
  <si>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</si>
  <si>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</si>
  <si>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</si>
  <si>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</si>
  <si>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</si>
  <si>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</si>
  <si>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</si>
  <si>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</si>
  <si>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</si>
  <si>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</si>
  <si>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</si>
  <si>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</si>
  <si>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</si>
  <si>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</si>
  <si>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</si>
  <si>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</si>
  <si>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</si>
  <si>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</si>
  <si>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</si>
  <si>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</si>
  <si>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</si>
  <si>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</si>
  <si>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</si>
  <si>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</si>
  <si>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</si>
  <si>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</si>
  <si>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</si>
  <si>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</si>
  <si>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</si>
  <si>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</si>
  <si>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</si>
  <si>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</si>
  <si>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</si>
  <si>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</si>
  <si>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</si>
  <si>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</si>
  <si>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</si>
  <si>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</si>
  <si>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</si>
  <si>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</si>
  <si>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</si>
  <si>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</si>
  <si>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</si>
  <si>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</si>
  <si>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</si>
  <si>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</si>
  <si>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</si>
  <si>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</si>
  <si>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</si>
  <si>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</si>
  <si>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</si>
  <si>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</si>
  <si>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</si>
  <si>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</si>
  <si>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</si>
  <si>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</si>
  <si>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</si>
  <si>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</si>
  <si>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</si>
  <si>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</si>
  <si>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</si>
  <si>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</si>
  <si>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</si>
  <si>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</si>
  <si>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</si>
  <si>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</si>
  <si>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</si>
  <si>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</si>
  <si>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</si>
  <si>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</si>
  <si>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</si>
  <si>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</si>
  <si>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</si>
  <si>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</si>
  <si>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</si>
  <si>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</si>
  <si>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</si>
  <si>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</si>
  <si>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</si>
  <si>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</si>
  <si>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</si>
  <si>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</si>
  <si>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</si>
  <si>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</si>
  <si>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</si>
  <si>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</si>
  <si>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</si>
  <si>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</si>
  <si>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</si>
  <si>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</si>
  <si>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</si>
  <si>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</si>
  <si>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</si>
  <si>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</si>
  <si>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</si>
  <si>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</si>
  <si>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</si>
  <si>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</si>
  <si>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</si>
  <si>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</si>
  <si>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</si>
  <si>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</si>
  <si>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</si>
  <si>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</si>
  <si>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</si>
  <si>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</si>
  <si>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</si>
  <si>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</si>
  <si>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</si>
  <si>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</si>
  <si>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</si>
  <si>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</si>
  <si>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</si>
  <si>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</si>
  <si>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</si>
  <si>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</si>
  <si>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</si>
  <si>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</si>
  <si>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</si>
  <si>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</si>
  <si>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</si>
  <si>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</si>
  <si>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</si>
  <si>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</si>
  <si>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</si>
  <si>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</si>
  <si>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</si>
  <si>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</si>
  <si>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</si>
  <si>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</si>
  <si>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</si>
  <si>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</si>
  <si>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</si>
  <si>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</si>
  <si>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</si>
  <si>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</si>
  <si>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</si>
  <si>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</si>
  <si>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</si>
  <si>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</si>
  <si>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</si>
  <si>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</si>
  <si>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</si>
  <si>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</si>
  <si>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</si>
  <si>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</si>
  <si>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</si>
  <si>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</si>
  <si>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</si>
  <si>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</si>
  <si>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</si>
  <si>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</si>
  <si>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</si>
  <si>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</si>
  <si>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</si>
  <si>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</si>
  <si>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</si>
  <si>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</si>
  <si>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</si>
  <si>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</si>
  <si>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</si>
  <si>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</si>
  <si>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</si>
  <si>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</si>
  <si>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</si>
  <si>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</si>
  <si>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</si>
  <si>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</si>
  <si>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</si>
  <si>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</si>
  <si>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</si>
  <si>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</si>
  <si>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</si>
  <si>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</si>
  <si>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</si>
  <si>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</si>
  <si>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</si>
  <si>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</si>
  <si>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</si>
  <si>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</si>
  <si>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</si>
  <si>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</si>
  <si>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</si>
  <si>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</si>
  <si>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</si>
  <si>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</si>
  <si>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</si>
  <si>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</si>
  <si>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</si>
  <si>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</si>
  <si>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</si>
  <si>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</si>
  <si>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</si>
  <si>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</si>
  <si>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</si>
  <si>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</si>
  <si>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</si>
  <si>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</si>
  <si>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</si>
  <si>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</si>
  <si>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</si>
  <si>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</si>
  <si>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</si>
  <si>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</si>
  <si>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</si>
  <si>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</si>
  <si>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</si>
  <si>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</si>
  <si>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</si>
  <si>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</si>
  <si>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</si>
  <si>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</si>
  <si>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</si>
  <si>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</si>
  <si>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</si>
  <si>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</si>
  <si>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</si>
  <si>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</si>
  <si>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</si>
  <si>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</si>
  <si>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</si>
  <si>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</si>
  <si>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</si>
  <si>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</si>
  <si>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</si>
  <si>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</si>
  <si>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</si>
  <si>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</si>
  <si>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</si>
  <si>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</si>
  <si>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</si>
  <si>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</si>
  <si>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</si>
  <si>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</si>
  <si>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</si>
  <si>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</si>
  <si>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</si>
  <si>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</si>
  <si>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</si>
  <si>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</si>
  <si>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</si>
  <si>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</si>
  <si>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</si>
  <si>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</si>
  <si>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</si>
  <si>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</si>
  <si>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</si>
  <si>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</si>
  <si>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</si>
  <si>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</si>
  <si>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</si>
  <si>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</si>
  <si>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</si>
  <si>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</si>
  <si>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</si>
  <si>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</si>
  <si>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</si>
  <si>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</si>
  <si>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</si>
  <si>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</si>
  <si>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</si>
  <si>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</si>
  <si>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</si>
  <si>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</si>
  <si>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</si>
  <si>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</si>
  <si>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</si>
  <si>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</si>
  <si>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</si>
  <si>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</si>
  <si>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</si>
  <si>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</si>
  <si>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</si>
  <si>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</si>
  <si>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</si>
  <si>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</si>
  <si>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</si>
  <si>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</si>
  <si>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</si>
  <si>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</si>
  <si>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</si>
  <si>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</si>
  <si>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</si>
  <si>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</si>
  <si>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</si>
  <si>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</si>
  <si>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</si>
  <si>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</si>
  <si>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</si>
  <si>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</si>
  <si>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</si>
  <si>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</si>
  <si>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</si>
  <si>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</si>
  <si>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</si>
  <si>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</si>
  <si>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</si>
  <si>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</si>
  <si>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</si>
  <si>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</si>
  <si>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</si>
  <si>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</si>
  <si>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</si>
  <si>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</si>
  <si>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</si>
  <si>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</si>
  <si>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</si>
  <si>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</si>
  <si>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</si>
  <si>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</si>
  <si>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</si>
  <si>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</si>
  <si>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</si>
  <si>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</si>
  <si>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</si>
  <si>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</si>
  <si>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</si>
  <si>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</si>
  <si>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</si>
  <si>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</si>
  <si>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</si>
  <si>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</si>
  <si>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</si>
  <si>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</si>
  <si>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</si>
  <si>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</si>
  <si>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</si>
  <si>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</si>
  <si>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</si>
  <si>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</si>
  <si>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</si>
  <si>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</si>
  <si>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</si>
  <si>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</si>
  <si>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</si>
  <si>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</si>
  <si>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</si>
  <si>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</si>
  <si>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</si>
  <si>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</si>
  <si>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</si>
  <si>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</si>
  <si>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</si>
  <si>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</si>
  <si>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</si>
  <si>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</si>
  <si>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</si>
  <si>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</si>
  <si>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</si>
  <si>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</si>
  <si>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</si>
  <si>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</si>
  <si>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</si>
  <si>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</si>
  <si>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</si>
  <si>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</si>
  <si>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</si>
  <si>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</si>
  <si>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</si>
  <si>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</si>
  <si>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</si>
  <si>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</si>
  <si>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</si>
  <si>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</si>
  <si>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</si>
  <si>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</si>
  <si>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</si>
  <si>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</si>
  <si>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</si>
  <si>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</si>
  <si>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</si>
  <si>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</si>
  <si>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</si>
  <si>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</si>
  <si>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</si>
  <si>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</si>
  <si>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</si>
  <si>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</si>
  <si>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</si>
  <si>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</si>
  <si>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</si>
  <si>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</si>
  <si>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</si>
  <si>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</si>
  <si>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</si>
  <si>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</si>
  <si>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</si>
  <si>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</si>
  <si>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</si>
  <si>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</si>
  <si>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</si>
  <si>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</si>
  <si>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</si>
  <si>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</si>
  <si>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</si>
  <si>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</si>
  <si>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</si>
  <si>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</si>
  <si>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</si>
  <si>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</si>
  <si>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</si>
  <si>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</si>
  <si>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</si>
  <si>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</si>
  <si>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</si>
  <si>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</si>
  <si>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</si>
  <si>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</si>
  <si>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</si>
  <si>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</si>
  <si>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</si>
  <si>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</si>
  <si>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</si>
  <si>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</si>
  <si>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</si>
  <si>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</si>
  <si>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</si>
  <si>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</si>
  <si>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</si>
  <si>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</si>
  <si>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</si>
  <si>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</si>
  <si>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</si>
  <si>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</si>
  <si>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</si>
  <si>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</si>
  <si>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</si>
  <si>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</si>
  <si>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</si>
  <si>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</si>
  <si>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</si>
  <si>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</si>
  <si>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</si>
  <si>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</si>
  <si>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</si>
  <si>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</si>
  <si>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</si>
  <si>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</si>
  <si>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</si>
  <si>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</si>
  <si>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</si>
  <si>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</si>
  <si>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</si>
  <si>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</si>
  <si>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</si>
  <si>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</si>
  <si>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</si>
  <si>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</si>
  <si>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</si>
  <si>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</si>
  <si>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</si>
  <si>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</si>
  <si>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</si>
  <si>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</si>
  <si>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</si>
  <si>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</si>
  <si>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</si>
  <si>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</si>
  <si>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</si>
  <si>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</si>
  <si>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</si>
  <si>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</si>
  <si>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</si>
  <si>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</si>
  <si>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</si>
  <si>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</si>
  <si>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</si>
  <si>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</si>
  <si>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</si>
  <si>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</si>
  <si>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</si>
  <si>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</si>
  <si>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</si>
  <si>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</si>
  <si>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</si>
  <si>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</si>
  <si>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</si>
  <si>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</si>
  <si>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</si>
  <si>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</si>
  <si>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</si>
  <si>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</si>
  <si>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</si>
  <si>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</si>
  <si>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</si>
  <si>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</si>
  <si>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</si>
  <si>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</si>
  <si>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</si>
  <si>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</si>
  <si>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</si>
  <si>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</si>
  <si>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</si>
  <si>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</si>
  <si>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</si>
  <si>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</si>
  <si>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</si>
  <si>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</si>
  <si>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</si>
  <si>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</si>
  <si>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</si>
  <si>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</si>
  <si>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</si>
  <si>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</si>
  <si>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</si>
  <si>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</si>
  <si>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</si>
  <si>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</si>
  <si>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</si>
  <si>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</si>
  <si>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</si>
  <si>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</si>
  <si>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</si>
  <si>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</si>
  <si>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</si>
  <si>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</si>
  <si>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</si>
  <si>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</si>
  <si>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</si>
  <si>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</si>
  <si>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</si>
  <si>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</si>
  <si>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</si>
  <si>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</si>
  <si>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</si>
  <si>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</si>
  <si>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</si>
  <si>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</si>
  <si>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</si>
  <si>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</si>
  <si>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</si>
  <si>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</si>
  <si>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</si>
  <si>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</si>
  <si>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</si>
  <si>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</si>
  <si>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</si>
  <si>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</si>
  <si>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</si>
  <si>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</si>
  <si>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</si>
  <si>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</si>
  <si>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</si>
  <si>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</si>
  <si>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</si>
  <si>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</si>
  <si>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</si>
  <si>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</si>
  <si>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</si>
  <si>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</si>
  <si>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</si>
  <si>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</si>
  <si>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</si>
  <si>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</si>
  <si>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</si>
  <si>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</si>
  <si>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</si>
  <si>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</si>
  <si>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</si>
  <si>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</si>
  <si>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</si>
  <si>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</si>
  <si>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</si>
  <si>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</si>
  <si>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</si>
  <si>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</si>
  <si>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</si>
  <si>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</si>
  <si>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</si>
  <si>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</si>
  <si>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</si>
  <si>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</si>
  <si>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</si>
  <si>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</si>
  <si>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</si>
  <si>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</si>
  <si>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</si>
  <si>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</si>
  <si>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</si>
  <si>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</si>
  <si>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</si>
  <si>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</si>
  <si>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</si>
  <si>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</si>
  <si>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</si>
  <si>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</si>
  <si>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</si>
  <si>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</si>
  <si>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</si>
  <si>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</si>
  <si>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</si>
  <si>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</si>
  <si>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</si>
  <si>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</si>
  <si>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</si>
  <si>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</si>
  <si>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</si>
  <si>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</si>
  <si>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</si>
  <si>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</si>
  <si>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</si>
  <si>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</si>
  <si>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</si>
  <si>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</si>
  <si>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</si>
  <si>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</si>
  <si>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</si>
  <si>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</si>
  <si>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</si>
  <si>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</si>
  <si>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</si>
  <si>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</si>
  <si>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</si>
  <si>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</si>
  <si>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</si>
  <si>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</si>
  <si>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</si>
  <si>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</si>
  <si>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</si>
  <si>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</si>
  <si>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</si>
  <si>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</si>
  <si>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</si>
  <si>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</si>
  <si>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</si>
  <si>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</si>
  <si>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</si>
  <si>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</si>
  <si>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</si>
  <si>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</si>
  <si>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</si>
  <si>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</si>
  <si>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</si>
  <si>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</si>
  <si>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</si>
  <si>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</si>
  <si>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</si>
  <si>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</si>
  <si>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</si>
  <si>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</si>
  <si>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</si>
  <si>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</si>
  <si>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</si>
  <si>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</si>
  <si>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</si>
  <si>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</si>
  <si>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</si>
  <si>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</si>
  <si>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</si>
  <si>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</si>
  <si>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</si>
  <si>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</si>
  <si>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</si>
  <si>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</si>
  <si>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</si>
  <si>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</si>
  <si>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</si>
  <si>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</si>
  <si>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</si>
  <si>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</si>
  <si>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</si>
  <si>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</si>
  <si>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</si>
  <si>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</si>
  <si>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</si>
  <si>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</si>
  <si>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</si>
  <si>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</si>
  <si>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</si>
  <si>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</si>
  <si>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</si>
  <si>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</si>
  <si>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</si>
  <si>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</si>
  <si>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</si>
  <si>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</si>
  <si>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</si>
  <si>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</si>
  <si>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</si>
  <si>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</si>
  <si>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</si>
  <si>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</si>
  <si>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</si>
  <si>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</si>
  <si>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</si>
  <si>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</si>
  <si>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</si>
  <si>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</si>
  <si>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</si>
  <si>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</si>
  <si>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</si>
  <si>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</si>
  <si>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</si>
  <si>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</si>
  <si>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</si>
  <si>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</si>
  <si>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</si>
  <si>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</si>
  <si>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</si>
  <si>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</si>
  <si>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</si>
  <si>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</si>
  <si>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</si>
  <si>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</si>
  <si>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</si>
  <si>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</si>
  <si>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</si>
  <si>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</si>
  <si>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</si>
  <si>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</si>
  <si>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</si>
  <si>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</si>
  <si>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</si>
  <si>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</si>
  <si>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</si>
  <si>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</si>
  <si>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</si>
  <si>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</si>
  <si>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</si>
  <si>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</si>
  <si>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</si>
  <si>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</si>
  <si>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</si>
  <si>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</si>
  <si>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</si>
  <si>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</si>
  <si>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</si>
  <si>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</si>
  <si>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</si>
  <si>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</si>
  <si>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</si>
  <si>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</si>
  <si>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</si>
  <si>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</si>
  <si>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</si>
  <si>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</si>
  <si>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</si>
  <si>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</si>
  <si>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</si>
  <si>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</si>
  <si>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</si>
  <si>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</si>
  <si>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</si>
  <si>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</si>
  <si>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</si>
  <si>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</si>
  <si>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</si>
  <si>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</si>
  <si>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</si>
  <si>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</si>
  <si>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</si>
  <si>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</si>
  <si>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</si>
  <si>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</si>
  <si>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</si>
  <si>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</si>
  <si>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</si>
  <si>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</si>
  <si>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</si>
  <si>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</si>
  <si>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</si>
  <si>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</si>
  <si>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</si>
  <si>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</si>
  <si>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</si>
  <si>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</si>
  <si>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</si>
  <si>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</si>
  <si>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</si>
  <si>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</si>
  <si>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</si>
  <si>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</si>
  <si>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</si>
  <si>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</si>
  <si>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</si>
  <si>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</si>
  <si>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</si>
  <si>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</si>
  <si>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</si>
  <si>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</si>
  <si>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</si>
  <si>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</si>
  <si>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</si>
  <si>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</si>
  <si>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</si>
  <si>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</si>
  <si>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</si>
  <si>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</si>
  <si>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</si>
  <si>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</si>
  <si>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</si>
  <si>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</si>
  <si>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</si>
  <si>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</si>
  <si>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</si>
  <si>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</si>
  <si>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</si>
  <si>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</si>
  <si>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</si>
  <si>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</si>
  <si>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</si>
  <si>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</si>
  <si>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</si>
  <si>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</si>
  <si>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</si>
  <si>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</si>
  <si>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</si>
  <si>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</si>
  <si>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</si>
  <si>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</si>
  <si>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</si>
  <si>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</si>
  <si>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</si>
  <si>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</si>
  <si>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</si>
  <si>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</si>
  <si>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</si>
  <si>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</si>
  <si>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</si>
  <si>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</si>
  <si>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</si>
  <si>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</si>
  <si>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</si>
  <si>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</si>
  <si>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</si>
  <si>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</si>
  <si>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</si>
  <si>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</si>
  <si>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</si>
  <si>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</si>
  <si>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</si>
  <si>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</si>
  <si>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</si>
  <si>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</si>
  <si>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</si>
  <si>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</si>
  <si>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</si>
  <si>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</si>
  <si>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</si>
  <si>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</si>
  <si>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</si>
  <si>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</si>
  <si>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</si>
  <si>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</si>
  <si>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</si>
  <si>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</si>
  <si>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</si>
  <si>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</si>
  <si>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</si>
  <si>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</si>
  <si>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</si>
  <si>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</si>
  <si>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</si>
  <si>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</si>
  <si>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</si>
  <si>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</si>
  <si>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</si>
  <si>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</si>
  <si>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</si>
  <si>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</si>
  <si>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</si>
  <si>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</si>
  <si>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</si>
  <si>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</si>
  <si>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</si>
  <si>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</si>
  <si>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</si>
  <si>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</si>
  <si>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</si>
  <si>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</si>
  <si>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</si>
  <si>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</si>
  <si>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</si>
  <si>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</si>
  <si>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</si>
  <si>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</si>
  <si>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</si>
  <si>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</si>
  <si>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</si>
  <si>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</si>
  <si>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</si>
  <si>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</si>
  <si>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</si>
  <si>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</si>
  <si>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</si>
  <si>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</si>
  <si>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</si>
  <si>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</si>
  <si>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</si>
  <si>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</si>
  <si>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</si>
  <si>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</si>
  <si>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</si>
  <si>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</si>
  <si>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</si>
  <si>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</si>
  <si>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</si>
  <si>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</si>
  <si>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</si>
  <si>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</si>
  <si>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</si>
  <si>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</si>
  <si>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</si>
  <si>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</si>
  <si>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</si>
  <si>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</si>
  <si>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</si>
  <si>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</si>
  <si>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</si>
  <si>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</si>
  <si>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</si>
  <si>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</si>
  <si>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</si>
  <si>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</si>
  <si>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</si>
  <si>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</si>
  <si>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</si>
  <si>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</si>
  <si>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</si>
  <si>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</si>
  <si>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</si>
  <si>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</si>
  <si>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</si>
  <si>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</si>
  <si>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</si>
  <si>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</si>
  <si>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</si>
  <si>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</si>
  <si>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</si>
  <si>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</si>
  <si>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</si>
  <si>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</si>
  <si>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</si>
  <si>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</si>
  <si>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</si>
  <si>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</si>
  <si>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</si>
  <si>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</si>
  <si>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</si>
  <si>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</si>
  <si>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</si>
  <si>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</si>
  <si>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</si>
  <si>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</si>
  <si>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</si>
  <si>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</si>
  <si>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</si>
  <si>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</si>
  <si>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</si>
  <si>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</si>
  <si>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</si>
  <si>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</si>
  <si>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</si>
  <si>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</si>
  <si>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</si>
  <si>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</si>
  <si>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</si>
  <si>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</si>
  <si>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</si>
  <si>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</si>
  <si>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</si>
  <si>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</si>
  <si>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</si>
  <si>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</si>
  <si>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</si>
  <si>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</si>
  <si>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</si>
  <si>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</si>
  <si>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</si>
  <si>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</si>
  <si>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</si>
  <si>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</si>
  <si>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</si>
  <si>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</si>
  <si>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</si>
  <si>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</si>
  <si>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</si>
  <si>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</si>
  <si>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</si>
  <si>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</si>
  <si>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</si>
  <si>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</si>
  <si>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</si>
  <si>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</si>
  <si>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</si>
  <si>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</si>
  <si>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</si>
  <si>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</si>
  <si>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</si>
  <si>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</si>
  <si>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</si>
  <si>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</si>
  <si>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</si>
  <si>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</si>
  <si>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</si>
  <si>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</si>
  <si>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</si>
  <si>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</si>
  <si>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</si>
  <si>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</si>
  <si>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</si>
  <si>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</si>
  <si>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</si>
  <si>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</si>
  <si>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</si>
  <si>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</si>
  <si>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</si>
  <si>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</si>
  <si>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</si>
  <si>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</si>
  <si>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</si>
  <si>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</si>
  <si>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</si>
  <si>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</si>
  <si>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</si>
  <si>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</si>
  <si>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</si>
  <si>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</si>
  <si>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</si>
  <si>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</si>
  <si>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</si>
  <si>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</si>
  <si>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</si>
  <si>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</si>
  <si>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</si>
  <si>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</si>
  <si>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</si>
  <si>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</si>
  <si>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</si>
  <si>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</si>
  <si>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</si>
  <si>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</si>
  <si>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</si>
  <si>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</si>
  <si>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</si>
  <si>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</si>
  <si>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</si>
  <si>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</si>
  <si>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</si>
  <si>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</si>
  <si>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</si>
  <si>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</si>
  <si>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</si>
  <si>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</si>
  <si>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</si>
  <si>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</si>
  <si>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</si>
  <si>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</si>
  <si>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</si>
  <si>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</si>
  <si>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</si>
  <si>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</si>
  <si>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</si>
  <si>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</si>
  <si>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</si>
  <si>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</si>
  <si>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</si>
  <si>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</si>
  <si>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</si>
  <si>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</si>
  <si>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</si>
  <si>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</si>
  <si>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</si>
  <si>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</si>
  <si>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</si>
  <si>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</si>
  <si>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</si>
  <si>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</si>
  <si>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</si>
  <si>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</si>
  <si>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</si>
  <si>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</si>
  <si>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</si>
  <si>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</si>
  <si>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</si>
  <si>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</si>
  <si>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</si>
  <si>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</si>
  <si>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</si>
  <si>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</si>
  <si>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</si>
  <si>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</si>
  <si>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</si>
  <si>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</si>
  <si>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</si>
  <si>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</si>
  <si>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</si>
  <si>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</si>
  <si>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</si>
  <si>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</si>
  <si>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</si>
  <si>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</si>
  <si>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</si>
  <si>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</si>
  <si>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</si>
  <si>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</si>
  <si>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</si>
  <si>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</si>
  <si>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</si>
  <si>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</si>
  <si>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</si>
  <si>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</si>
  <si>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</si>
  <si>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</si>
  <si>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</si>
  <si>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</si>
  <si>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</si>
  <si>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</si>
  <si>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</si>
  <si>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</si>
  <si>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</si>
  <si>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</si>
  <si>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</si>
  <si>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</si>
  <si>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</si>
  <si>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</si>
  <si>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</si>
  <si>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</si>
  <si>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</si>
  <si>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</si>
  <si>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</si>
  <si>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</si>
  <si>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</si>
  <si>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</si>
  <si>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</si>
  <si>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</si>
  <si>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</si>
  <si>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</si>
  <si>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</si>
  <si>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</si>
  <si>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</si>
  <si>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</si>
  <si>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</si>
  <si>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</si>
  <si>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</si>
  <si>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</si>
  <si>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</si>
  <si>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</si>
  <si>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</si>
  <si>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</si>
  <si>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</si>
  <si>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</si>
  <si>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</si>
  <si>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</si>
  <si>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</si>
  <si>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</si>
  <si>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</si>
  <si>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</si>
  <si>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</si>
  <si>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</si>
  <si>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</si>
  <si>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</si>
  <si>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</si>
  <si>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</si>
  <si>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</si>
  <si>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</si>
  <si>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</si>
  <si>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</si>
  <si>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</si>
  <si>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</si>
  <si>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</si>
  <si>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</si>
  <si>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</si>
  <si>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</si>
  <si>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</si>
  <si>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</si>
  <si>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</si>
  <si>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</si>
  <si>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</si>
  <si>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</si>
  <si>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</si>
  <si>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</si>
  <si>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</si>
  <si>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</si>
  <si>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</si>
  <si>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</si>
  <si>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</si>
  <si>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</si>
  <si>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</si>
  <si>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</si>
  <si>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</si>
  <si>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</si>
  <si>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</si>
  <si>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</si>
  <si>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</si>
  <si>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</si>
  <si>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</si>
  <si>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</si>
  <si>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</si>
  <si>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</si>
  <si>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</si>
  <si>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</si>
  <si>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</si>
  <si>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</si>
  <si>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</si>
  <si>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</si>
  <si>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</si>
  <si>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</si>
  <si>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</si>
  <si>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</si>
  <si>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</si>
  <si>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</si>
  <si>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</si>
  <si>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</si>
  <si>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</si>
  <si>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</si>
  <si>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</si>
  <si>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</si>
  <si>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</si>
  <si>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</si>
  <si>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</si>
  <si>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</si>
  <si>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</si>
  <si>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</si>
  <si>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</si>
  <si>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</si>
  <si>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</si>
  <si>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</si>
  <si>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</si>
  <si>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</si>
  <si>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</si>
  <si>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</si>
  <si>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</si>
  <si>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</si>
  <si>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</si>
  <si>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</si>
  <si>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</si>
  <si>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</si>
  <si>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</si>
  <si>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</si>
  <si>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</si>
  <si>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</si>
  <si>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</si>
  <si>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</si>
  <si>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</si>
  <si>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</si>
  <si>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</si>
  <si>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</si>
  <si>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</si>
  <si>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</si>
  <si>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</si>
  <si>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</si>
  <si>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</si>
  <si>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</si>
  <si>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</si>
  <si>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</si>
  <si>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</si>
  <si>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</si>
  <si>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</si>
  <si>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</si>
  <si>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</si>
  <si>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</si>
  <si>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</si>
  <si>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</si>
  <si>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</si>
  <si>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</si>
  <si>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</si>
  <si>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</si>
  <si>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</si>
  <si>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</si>
  <si>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</si>
  <si>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</si>
  <si>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</si>
  <si>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</si>
  <si>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</si>
  <si>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</si>
  <si>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</si>
  <si>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</si>
  <si>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</si>
  <si>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</si>
  <si>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</si>
  <si>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</si>
  <si>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</si>
  <si>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</si>
  <si>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</si>
  <si>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</si>
  <si>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</si>
  <si>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</si>
  <si>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</si>
  <si>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</si>
  <si>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</si>
  <si>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</si>
  <si>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</si>
  <si>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</si>
  <si>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</si>
  <si>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</si>
  <si>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</si>
  <si>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</si>
  <si>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</si>
  <si>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</si>
  <si>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</si>
  <si>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</si>
  <si>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</si>
  <si>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</si>
  <si>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</si>
  <si>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</si>
  <si>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</si>
  <si>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</si>
  <si>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</si>
  <si>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</si>
  <si>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</si>
  <si>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</si>
  <si>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</si>
  <si>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</si>
  <si>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</si>
  <si>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</si>
  <si>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</si>
  <si>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</si>
  <si>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</si>
  <si>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</si>
  <si>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</si>
  <si>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</si>
  <si>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</si>
  <si>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</si>
  <si>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</si>
  <si>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</si>
  <si>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</si>
  <si>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</si>
  <si>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</si>
  <si>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</si>
  <si>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</si>
  <si>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</si>
  <si>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</si>
  <si>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</si>
  <si>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</si>
  <si>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</si>
  <si>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</si>
  <si>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</si>
  <si>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</si>
  <si>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</si>
  <si>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</si>
  <si>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</si>
  <si>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</si>
  <si>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</si>
  <si>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</si>
  <si>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</si>
  <si>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</si>
  <si>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</si>
  <si>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</si>
  <si>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</si>
  <si>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</si>
  <si>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</si>
  <si>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</si>
  <si>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</si>
  <si>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</si>
  <si>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</si>
  <si>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</si>
  <si>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</si>
  <si>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</si>
  <si>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</si>
  <si>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</si>
  <si>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</si>
  <si>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</si>
  <si>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</si>
  <si>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</si>
  <si>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</si>
  <si>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</si>
  <si>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</si>
  <si>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</si>
  <si>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</si>
  <si>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</si>
  <si>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</si>
  <si>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</si>
  <si>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</si>
  <si>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</si>
  <si>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</si>
  <si>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</si>
  <si>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</si>
  <si>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</si>
  <si>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</si>
  <si>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</si>
  <si>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</si>
  <si>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</si>
  <si>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</si>
  <si>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</si>
  <si>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</si>
  <si>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</si>
  <si>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</si>
  <si>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</si>
  <si>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</si>
  <si>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</si>
  <si>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</si>
  <si>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</si>
  <si>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</si>
  <si>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</si>
  <si>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</si>
  <si>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</si>
  <si>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</si>
  <si>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</si>
  <si>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</si>
  <si>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</si>
  <si>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</si>
  <si>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</si>
  <si>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</si>
  <si>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</si>
  <si>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</si>
  <si>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</si>
  <si>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</si>
  <si>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</si>
  <si>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</si>
  <si>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</si>
  <si>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</si>
  <si>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</si>
  <si>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</si>
  <si>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</si>
  <si>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</si>
  <si>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</si>
  <si>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</si>
  <si>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</si>
  <si>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</si>
  <si>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</si>
  <si>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</si>
  <si>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</si>
  <si>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</si>
  <si>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</si>
  <si>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</si>
  <si>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</si>
  <si>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</si>
  <si>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</si>
  <si>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</si>
  <si>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</si>
  <si>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</si>
  <si>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</si>
  <si>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</si>
  <si>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</si>
  <si>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</si>
  <si>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</si>
  <si>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</si>
  <si>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</si>
  <si>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</si>
  <si>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</si>
  <si>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</si>
  <si>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</si>
  <si>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</si>
  <si>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</si>
  <si>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</si>
  <si>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</si>
  <si>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</si>
  <si>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</si>
  <si>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</si>
  <si>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</si>
  <si>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</si>
  <si>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</si>
  <si>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</si>
  <si>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</si>
  <si>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</si>
  <si>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</si>
  <si>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</si>
  <si>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</si>
  <si>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</si>
  <si>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</si>
  <si>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</si>
  <si>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</si>
  <si>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</si>
  <si>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</si>
  <si>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</si>
  <si>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</si>
  <si>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</si>
  <si>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</si>
  <si>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</si>
  <si>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</si>
  <si>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</si>
  <si>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</si>
  <si>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</si>
  <si>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</si>
  <si>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</si>
  <si>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</si>
  <si>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</si>
  <si>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</si>
  <si>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</si>
  <si>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</si>
  <si>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</si>
  <si>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</si>
  <si>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</si>
  <si>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</si>
  <si>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</si>
  <si>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</si>
  <si>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</si>
  <si>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</si>
  <si>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</si>
  <si>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</si>
  <si>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</si>
  <si>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</si>
  <si>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</si>
  <si>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</si>
  <si>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</si>
  <si>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</si>
  <si>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</si>
  <si>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</si>
  <si>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</si>
  <si>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</si>
  <si>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</si>
  <si>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</si>
  <si>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</si>
  <si>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</si>
  <si>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</si>
  <si>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</si>
  <si>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</si>
  <si>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</si>
  <si>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</si>
  <si>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</si>
  <si>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</si>
  <si>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</si>
  <si>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</si>
  <si>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</si>
  <si>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</si>
  <si>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</si>
  <si>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</si>
  <si>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</si>
  <si>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</si>
  <si>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</si>
  <si>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</si>
  <si>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</si>
  <si>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</si>
  <si>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</si>
  <si>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</si>
  <si>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</si>
  <si>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</si>
  <si>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</si>
  <si>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</si>
  <si>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</si>
  <si>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</si>
  <si>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</si>
  <si>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</si>
  <si>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</si>
  <si>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</si>
  <si>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</si>
  <si>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</si>
  <si>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</si>
  <si>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</si>
  <si>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</si>
  <si>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</si>
  <si>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</si>
  <si>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</si>
  <si>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</si>
  <si>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</si>
  <si>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</si>
  <si>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</si>
  <si>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</si>
  <si>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</si>
  <si>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</si>
  <si>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</si>
  <si>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</si>
  <si>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</si>
  <si>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</si>
  <si>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</si>
  <si>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</si>
  <si>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</si>
  <si>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</si>
  <si>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</si>
  <si>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</si>
  <si>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</si>
  <si>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</si>
  <si>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</si>
  <si>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</si>
  <si>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</si>
  <si>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</si>
  <si>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</si>
  <si>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</si>
  <si>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</si>
  <si>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</si>
  <si>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</si>
  <si>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</si>
  <si>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</si>
  <si>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</si>
  <si>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</si>
  <si>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</si>
  <si>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</si>
  <si>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</si>
  <si>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</si>
  <si>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</si>
  <si>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</si>
  <si>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</si>
  <si>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</si>
  <si>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</si>
  <si>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</si>
  <si>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</si>
  <si>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</si>
  <si>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</si>
  <si>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</si>
  <si>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</si>
  <si>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</si>
  <si>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</si>
  <si>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</si>
  <si>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</si>
  <si>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</si>
  <si>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</si>
  <si>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</si>
  <si>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</si>
  <si>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</si>
  <si>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</si>
  <si>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</si>
  <si>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</si>
  <si>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</si>
  <si>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</si>
  <si>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</si>
  <si>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</si>
  <si>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</si>
  <si>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</si>
  <si>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</si>
  <si>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</si>
  <si>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</si>
  <si>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</si>
  <si>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</si>
  <si>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</si>
  <si>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</si>
  <si>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</si>
  <si>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</si>
  <si>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</si>
  <si>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</si>
  <si>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</si>
  <si>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</si>
  <si>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</si>
  <si>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</si>
  <si>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</si>
  <si>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</si>
  <si>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</si>
  <si>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</si>
  <si>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</si>
  <si>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</si>
  <si>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</si>
  <si>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</si>
  <si>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</si>
  <si>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</si>
  <si>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</si>
  <si>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</si>
  <si>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</si>
  <si>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</si>
  <si>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</si>
  <si>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</si>
  <si>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</si>
  <si>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</si>
  <si>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</si>
  <si>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</si>
  <si>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</si>
  <si>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</si>
  <si>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</si>
  <si>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</si>
  <si>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</si>
  <si>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</si>
  <si>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</si>
  <si>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</si>
  <si>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</si>
  <si>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</si>
  <si>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</si>
  <si>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</si>
  <si>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</si>
  <si>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</si>
  <si>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</si>
  <si>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</si>
  <si>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</si>
  <si>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</si>
  <si>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</si>
  <si>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</si>
  <si>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</si>
  <si>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</si>
  <si>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</si>
  <si>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</si>
  <si>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</si>
  <si>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</si>
  <si>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</si>
  <si>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</si>
  <si>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</si>
  <si>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</si>
  <si>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</si>
  <si>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</si>
  <si>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</si>
  <si>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</si>
  <si>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</si>
  <si>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</si>
  <si>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</si>
  <si>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</si>
  <si>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</si>
  <si>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</si>
  <si>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</si>
  <si>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</si>
  <si>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</si>
  <si>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</si>
  <si>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</si>
  <si>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</si>
  <si>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</si>
  <si>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</si>
  <si>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</si>
  <si>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</si>
  <si>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</si>
  <si>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</si>
  <si>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</si>
  <si>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</si>
  <si>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</si>
  <si>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</si>
  <si>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</si>
  <si>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</si>
  <si>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</si>
  <si>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</si>
  <si>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</si>
  <si>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</si>
  <si>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</si>
  <si>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</si>
  <si>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</si>
  <si>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</si>
  <si>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</si>
  <si>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</si>
  <si>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</si>
  <si>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</si>
  <si>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</si>
  <si>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</si>
  <si>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</si>
  <si>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</si>
  <si>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</si>
  <si>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</si>
  <si>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</si>
  <si>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</si>
  <si>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</si>
  <si>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</si>
  <si>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</si>
  <si>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</si>
  <si>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</si>
  <si>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</si>
  <si>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</si>
  <si>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</si>
  <si>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</si>
  <si>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</si>
  <si>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</si>
  <si>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</si>
  <si>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</si>
  <si>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</si>
  <si>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</si>
  <si>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</si>
  <si>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</si>
  <si>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</si>
  <si>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</si>
  <si>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</si>
  <si>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</si>
  <si>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</si>
  <si>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</si>
  <si>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</si>
  <si>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</si>
  <si>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</si>
  <si>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</si>
  <si>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</si>
  <si>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</si>
  <si>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</si>
  <si>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</si>
  <si>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</si>
  <si>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</si>
  <si>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</si>
  <si>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</si>
  <si>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</si>
  <si>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</si>
  <si>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</si>
  <si>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</si>
  <si>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</si>
  <si>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</si>
  <si>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</si>
  <si>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</si>
  <si>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</si>
  <si>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</si>
  <si>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</si>
  <si>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</si>
  <si>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</si>
  <si>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</si>
  <si>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</si>
  <si>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</si>
  <si>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</si>
  <si>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</si>
  <si>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</si>
  <si>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</si>
  <si>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</si>
  <si>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</si>
  <si>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</si>
  <si>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</si>
  <si>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</si>
  <si>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</si>
  <si>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</si>
  <si>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</si>
  <si>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</si>
  <si>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</si>
  <si>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</si>
  <si>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</si>
  <si>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</si>
  <si>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</si>
  <si>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</si>
  <si>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</si>
  <si>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</si>
  <si>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</si>
  <si>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</si>
  <si>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</si>
  <si>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</si>
  <si>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</si>
  <si>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</si>
  <si>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</si>
  <si>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</si>
  <si>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</si>
  <si>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</si>
  <si>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</si>
  <si>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</si>
  <si>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</si>
  <si>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</si>
  <si>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</si>
  <si>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</si>
  <si>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</si>
  <si>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</si>
  <si>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</si>
  <si>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</si>
  <si>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</si>
  <si>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</si>
  <si>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</si>
  <si>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</si>
  <si>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</si>
  <si>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</si>
  <si>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</si>
  <si>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</si>
  <si>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</si>
  <si>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</si>
  <si>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</si>
  <si>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</si>
  <si>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</si>
  <si>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</si>
  <si>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</si>
  <si>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</si>
  <si>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</si>
  <si>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</si>
  <si>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</si>
  <si>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</si>
  <si>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</si>
  <si>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</si>
  <si>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</si>
  <si>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</si>
  <si>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</si>
  <si>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</si>
  <si>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</si>
  <si>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</si>
  <si>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</si>
  <si>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</si>
  <si>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</si>
  <si>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</si>
  <si>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</si>
  <si>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</si>
  <si>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</si>
  <si>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</si>
  <si>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</si>
  <si>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</si>
  <si>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</si>
  <si>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</si>
  <si>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</si>
  <si>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</si>
  <si>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</si>
  <si>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</si>
  <si>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</si>
  <si>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</si>
  <si>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</si>
  <si>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</si>
  <si>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</si>
  <si>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</si>
  <si>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</si>
  <si>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</si>
  <si>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</si>
  <si>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</si>
  <si>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</si>
  <si>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</si>
  <si>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</si>
  <si>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</si>
  <si>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</si>
  <si>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</si>
  <si>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</si>
  <si>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</si>
  <si>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</si>
  <si>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</si>
  <si>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</si>
  <si>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</si>
  <si>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</si>
  <si>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</si>
  <si>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</si>
  <si>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</si>
  <si>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</si>
  <si>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</si>
  <si>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</si>
  <si>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</si>
  <si>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</si>
  <si>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</si>
  <si>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</si>
  <si>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</si>
  <si>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</si>
  <si>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</si>
  <si>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</si>
  <si>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</si>
  <si>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</si>
  <si>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</si>
  <si>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</si>
  <si>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</si>
  <si>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</si>
  <si>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</si>
  <si>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</si>
  <si>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</si>
  <si>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</si>
  <si>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</si>
  <si>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</si>
  <si>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</si>
  <si>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</si>
  <si>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</si>
  <si>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</si>
  <si>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</si>
  <si>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</si>
  <si>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</si>
  <si>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</si>
  <si>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</si>
  <si>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</si>
  <si>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</si>
  <si>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</si>
  <si>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</si>
  <si>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</si>
  <si>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</si>
  <si>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</si>
  <si>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</si>
  <si>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</si>
  <si>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</si>
  <si>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</si>
  <si>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</si>
  <si>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</si>
  <si>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</si>
  <si>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</si>
  <si>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</si>
  <si>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</si>
  <si>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</si>
  <si>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</si>
  <si>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</si>
  <si>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</si>
  <si>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</si>
  <si>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</si>
  <si>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</si>
  <si>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</si>
  <si>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</si>
  <si>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</si>
  <si>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</si>
  <si>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</si>
  <si>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</si>
  <si>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</si>
  <si>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</si>
  <si>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</si>
  <si>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</si>
  <si>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</si>
  <si>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</si>
  <si>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</si>
  <si>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</si>
  <si>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</si>
  <si>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</si>
  <si>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</si>
  <si>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</si>
  <si>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</si>
  <si>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</si>
  <si>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</si>
  <si>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</si>
  <si>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</si>
  <si>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</si>
  <si>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</si>
  <si>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</si>
  <si>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</si>
  <si>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</si>
  <si>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</si>
  <si>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</si>
  <si>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</si>
  <si>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</si>
  <si>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</si>
  <si>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</si>
  <si>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</si>
  <si>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</si>
  <si>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</si>
  <si>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</si>
  <si>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</si>
  <si>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</si>
  <si>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</si>
  <si>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</si>
  <si>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</si>
  <si>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</si>
  <si>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</si>
  <si>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</si>
  <si>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</si>
  <si>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</si>
  <si>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</si>
  <si>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</si>
  <si>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</si>
  <si>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</si>
  <si>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</si>
  <si>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</si>
  <si>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</si>
  <si>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</si>
  <si>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</si>
  <si>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</si>
  <si>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</si>
  <si>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</si>
  <si>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</si>
  <si>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</si>
  <si>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</si>
  <si>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</si>
  <si>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</si>
  <si>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</si>
  <si>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</si>
  <si>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</si>
  <si>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</si>
  <si>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</si>
  <si>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</si>
  <si>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</si>
  <si>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</si>
  <si>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</si>
  <si>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</si>
  <si>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</si>
  <si>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</si>
  <si>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</si>
  <si>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</si>
  <si>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</si>
  <si>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</si>
  <si>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</si>
  <si>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</si>
  <si>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</si>
  <si>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</si>
  <si>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</si>
  <si>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</si>
  <si>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</si>
  <si>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</si>
  <si>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</si>
  <si>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</si>
  <si>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</si>
  <si>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</si>
  <si>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</si>
  <si>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</si>
  <si>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</si>
  <si>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</si>
  <si>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</si>
  <si>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</si>
  <si>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</si>
  <si>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</si>
  <si>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</si>
  <si>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</si>
  <si>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</si>
  <si>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</si>
  <si>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</si>
  <si>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</si>
  <si>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</si>
  <si>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</si>
  <si>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</si>
  <si>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</si>
  <si>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</si>
  <si>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</si>
  <si>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</si>
  <si>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</si>
  <si>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</si>
  <si>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</si>
  <si>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</si>
  <si>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</si>
  <si>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</si>
  <si>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</si>
  <si>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</si>
  <si>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</si>
  <si>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</si>
  <si>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</si>
  <si>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</si>
  <si>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</si>
  <si>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</si>
  <si>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</si>
  <si>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</si>
  <si>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</si>
  <si>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</si>
  <si>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</si>
  <si>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</si>
  <si>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</si>
  <si>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</si>
  <si>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</si>
  <si>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</si>
  <si>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</si>
  <si>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</si>
  <si>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</si>
  <si>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</si>
  <si>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</si>
  <si>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</si>
  <si>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</si>
  <si>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</si>
  <si>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</si>
  <si>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</si>
  <si>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</si>
  <si>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</si>
  <si>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</si>
  <si>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</si>
  <si>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</si>
  <si>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</si>
  <si>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</si>
  <si>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</si>
  <si>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</si>
  <si>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</si>
  <si>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</si>
  <si>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</si>
  <si>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</si>
  <si>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</si>
  <si>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</si>
  <si>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</si>
  <si>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</si>
  <si>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</si>
  <si>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</si>
  <si>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</si>
  <si>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</si>
  <si>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</si>
  <si>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</si>
  <si>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</si>
  <si>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</si>
  <si>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</si>
  <si>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</si>
  <si>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</si>
  <si>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</si>
  <si>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</si>
  <si>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</si>
  <si>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</si>
  <si>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</si>
  <si>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</si>
  <si>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</si>
  <si>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</si>
  <si>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</si>
  <si>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</si>
  <si>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</si>
  <si>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</si>
  <si>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</si>
  <si>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</si>
  <si>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</si>
  <si>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</si>
  <si>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</si>
  <si>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</si>
  <si>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</si>
  <si>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</si>
  <si>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</si>
  <si>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</si>
  <si>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</si>
  <si>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</si>
  <si>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</si>
  <si>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</si>
  <si>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</si>
  <si>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</si>
  <si>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</si>
  <si>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</si>
  <si>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</si>
  <si>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</si>
  <si>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</si>
  <si>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</si>
  <si>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</si>
  <si>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</si>
  <si>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</si>
  <si>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</si>
  <si>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</si>
  <si>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</si>
  <si>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</si>
  <si>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</si>
  <si>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</si>
  <si>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</si>
  <si>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</si>
  <si>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</si>
  <si>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</si>
  <si>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</si>
  <si>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</si>
  <si>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</si>
  <si>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</si>
  <si>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</si>
  <si>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</si>
  <si>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</si>
  <si>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</si>
  <si>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</si>
  <si>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</si>
  <si>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</si>
  <si>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</si>
  <si>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</si>
  <si>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</si>
  <si>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</si>
  <si>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</si>
  <si>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</si>
  <si>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</si>
  <si>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</si>
  <si>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</si>
  <si>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</si>
  <si>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</si>
  <si>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</si>
  <si>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</si>
  <si>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</si>
  <si>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</si>
  <si>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</si>
  <si>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</si>
  <si>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</si>
  <si>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</si>
  <si>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</si>
  <si>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</si>
  <si>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</si>
  <si>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</si>
  <si>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</si>
  <si>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</si>
  <si>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</si>
  <si>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</si>
  <si>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</si>
  <si>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</si>
  <si>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</si>
  <si>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</si>
  <si>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</si>
  <si>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</si>
  <si>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</si>
  <si>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</si>
  <si>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</si>
  <si>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</si>
  <si>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</si>
  <si>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</si>
  <si>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</si>
  <si>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</si>
  <si>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</si>
  <si>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</si>
  <si>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</si>
  <si>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</si>
  <si>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</si>
  <si>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</si>
  <si>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</si>
  <si>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</si>
  <si>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</si>
  <si>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</si>
  <si>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</si>
  <si>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</si>
  <si>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</si>
  <si>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</si>
  <si>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</si>
  <si>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</si>
  <si>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</si>
  <si>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</si>
  <si>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</si>
  <si>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</si>
  <si>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</si>
  <si>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</si>
  <si>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</si>
  <si>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</si>
  <si>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</si>
  <si>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</si>
  <si>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</si>
  <si>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</si>
  <si>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</si>
  <si>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</si>
  <si>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</si>
  <si>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</si>
  <si>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</si>
  <si>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</si>
  <si>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</si>
  <si>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</si>
  <si>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</si>
  <si>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</si>
  <si>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</si>
  <si>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</si>
  <si>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</si>
  <si>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</si>
  <si>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</si>
  <si>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</si>
  <si>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</si>
  <si>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</si>
  <si>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</si>
  <si>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</si>
  <si>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</si>
  <si>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</si>
  <si>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</si>
  <si>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</si>
  <si>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</si>
  <si>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</si>
  <si>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</si>
  <si>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</si>
  <si>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</si>
  <si>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</si>
  <si>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</si>
  <si>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</si>
  <si>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</si>
  <si>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</si>
  <si>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</si>
  <si>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</si>
  <si>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</si>
  <si>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</si>
  <si>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</si>
  <si>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</si>
  <si>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</si>
  <si>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</si>
  <si>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</si>
  <si>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</si>
  <si>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</si>
  <si>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</si>
  <si>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</si>
  <si>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</si>
  <si>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</si>
  <si>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</si>
  <si>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</si>
  <si>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</si>
  <si>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</si>
  <si>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</si>
  <si>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</si>
  <si>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</si>
  <si>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</si>
  <si>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</si>
  <si>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</si>
  <si>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</si>
  <si>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</si>
  <si>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</si>
  <si>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</si>
  <si>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</si>
  <si>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</si>
  <si>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</si>
  <si>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</si>
  <si>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</si>
  <si>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</si>
  <si>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</si>
  <si>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</si>
  <si>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</si>
  <si>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</si>
  <si>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</si>
  <si>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</si>
  <si>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</si>
  <si>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</si>
  <si>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</si>
  <si>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</si>
  <si>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</si>
  <si>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</si>
  <si>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</si>
  <si>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</si>
  <si>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</si>
  <si>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</si>
  <si>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</si>
  <si>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</si>
  <si>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</si>
  <si>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</si>
  <si>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</si>
  <si>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</si>
  <si>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</si>
  <si>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</si>
  <si>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</si>
  <si>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</si>
  <si>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</si>
  <si>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</si>
  <si>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</si>
  <si>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</si>
  <si>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</si>
  <si>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</si>
  <si>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</si>
  <si>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</si>
  <si>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</si>
  <si>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</si>
  <si>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</si>
  <si>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</si>
  <si>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</si>
  <si>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</si>
  <si>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</si>
  <si>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</si>
  <si>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</si>
  <si>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</si>
  <si>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</si>
  <si>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</si>
  <si>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</si>
  <si>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</si>
  <si>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</si>
  <si>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</si>
  <si>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</si>
  <si>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</si>
  <si>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</si>
  <si>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</si>
  <si>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</si>
  <si>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</si>
  <si>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</si>
  <si>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</si>
  <si>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</si>
  <si>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</si>
  <si>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</si>
  <si>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</si>
  <si>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</si>
  <si>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</si>
  <si>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</si>
  <si>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</si>
  <si>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</si>
  <si>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</si>
  <si>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</si>
  <si>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</si>
  <si>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</si>
  <si>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</si>
  <si>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</si>
  <si>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</si>
  <si>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</si>
  <si>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</si>
  <si>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</si>
  <si>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</si>
  <si>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</si>
  <si>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</si>
  <si>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</si>
  <si>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</si>
  <si>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</si>
  <si>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</si>
  <si>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</si>
  <si>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</si>
  <si>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</si>
  <si>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</si>
  <si>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</si>
  <si>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</si>
  <si>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</si>
  <si>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</si>
  <si>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</si>
  <si>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</si>
  <si>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</si>
  <si>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</si>
  <si>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</si>
  <si>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</si>
  <si>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</si>
  <si>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</si>
  <si>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</si>
  <si>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</si>
  <si>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</si>
  <si>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</si>
  <si>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</si>
  <si>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</si>
  <si>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</si>
  <si>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</si>
  <si>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</si>
  <si>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</si>
  <si>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</si>
  <si>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</si>
  <si>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</si>
  <si>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</si>
  <si>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</si>
  <si>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</si>
  <si>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</si>
  <si>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</si>
  <si>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</si>
  <si>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</si>
  <si>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</si>
  <si>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</si>
  <si>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</si>
  <si>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</si>
  <si>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</si>
  <si>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</si>
  <si>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</si>
  <si>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</si>
  <si>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</si>
  <si>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</si>
  <si>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</si>
  <si>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</si>
  <si>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</si>
  <si>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</si>
  <si>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</si>
  <si>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</si>
  <si>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</si>
  <si>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</si>
  <si>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</si>
  <si>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</si>
  <si>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</si>
  <si>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</si>
  <si>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</si>
  <si>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</si>
  <si>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</si>
  <si>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</si>
  <si>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</si>
  <si>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</si>
  <si>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</si>
  <si>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</si>
  <si>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</si>
  <si>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</si>
  <si>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</si>
  <si>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</si>
  <si>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</si>
  <si>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</si>
  <si>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</si>
  <si>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</si>
  <si>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</si>
  <si>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</si>
  <si>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</si>
  <si>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</si>
  <si>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</si>
  <si>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</si>
  <si>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</si>
  <si>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</si>
  <si>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</si>
  <si>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</si>
  <si>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</si>
  <si>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</si>
  <si>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</si>
  <si>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</si>
  <si>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</si>
  <si>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</si>
  <si>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</si>
  <si>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</si>
  <si>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</si>
  <si>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</si>
  <si>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</si>
  <si>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</si>
  <si>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</si>
  <si>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</si>
  <si>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</si>
  <si>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</si>
  <si>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</si>
  <si>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</si>
  <si>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</si>
  <si>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</si>
  <si>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</si>
  <si>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</si>
  <si>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</si>
  <si>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</si>
  <si>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</si>
  <si>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</si>
  <si>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</si>
  <si>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</si>
  <si>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</si>
  <si>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</si>
  <si>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</si>
  <si>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</si>
  <si>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</si>
  <si>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</si>
  <si>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</si>
  <si>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</si>
  <si>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</si>
  <si>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</si>
  <si>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</si>
  <si>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</si>
  <si>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</si>
  <si>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</si>
  <si>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</si>
  <si>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</si>
  <si>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</si>
  <si>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</si>
  <si>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</si>
  <si>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</si>
  <si>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</si>
  <si>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</si>
  <si>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</si>
  <si>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</si>
  <si>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</si>
  <si>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</si>
  <si>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</si>
  <si>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</si>
  <si>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</si>
  <si>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</si>
  <si>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</si>
  <si>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</si>
  <si>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</si>
  <si>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</si>
  <si>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</si>
  <si>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</si>
  <si>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</si>
  <si>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</si>
  <si>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</si>
  <si>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</si>
  <si>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</si>
  <si>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</si>
  <si>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</si>
  <si>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</si>
  <si>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</si>
  <si>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</si>
  <si>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</si>
  <si>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</si>
  <si>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</si>
  <si>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</si>
  <si>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</si>
  <si>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</si>
  <si>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</si>
  <si>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</si>
  <si>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</si>
  <si>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</si>
  <si>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</si>
  <si>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</si>
  <si>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</si>
  <si>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</si>
  <si>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</si>
  <si>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</si>
  <si>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</si>
  <si>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</si>
  <si>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</si>
  <si>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</si>
  <si>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</si>
  <si>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</si>
  <si>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</si>
  <si>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</si>
  <si>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</si>
  <si>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</si>
  <si>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</si>
  <si>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</si>
  <si>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</si>
  <si>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</si>
  <si>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</si>
  <si>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</si>
  <si>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</si>
  <si>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</si>
  <si>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</si>
  <si>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</si>
  <si>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</si>
  <si>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</si>
  <si>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</si>
  <si>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</si>
  <si>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</si>
  <si>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</si>
  <si>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</si>
  <si>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</si>
  <si>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</si>
  <si>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</si>
  <si>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</si>
  <si>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</si>
  <si>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</si>
  <si>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</si>
  <si>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</si>
  <si>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</si>
  <si>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</si>
  <si>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</si>
  <si>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</si>
  <si>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</si>
  <si>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</si>
  <si>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</si>
  <si>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</si>
  <si>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</si>
  <si>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</si>
  <si>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</si>
  <si>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</si>
  <si>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</si>
  <si>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</si>
  <si>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</si>
  <si>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</si>
  <si>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</si>
  <si>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</si>
  <si>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</si>
  <si>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</si>
  <si>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</si>
  <si>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</si>
  <si>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</si>
  <si>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</si>
  <si>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</si>
  <si>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</si>
  <si>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</si>
  <si>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</si>
  <si>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</si>
  <si>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</si>
  <si>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</si>
  <si>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</si>
  <si>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</si>
  <si>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</si>
  <si>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</si>
  <si>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</si>
  <si>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</si>
  <si>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</si>
  <si>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</si>
  <si>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</si>
  <si>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</si>
  <si>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</si>
  <si>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</si>
  <si>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</si>
  <si>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</si>
  <si>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</si>
  <si>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</si>
  <si>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</si>
  <si>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</si>
  <si>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</si>
  <si>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</si>
  <si>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</si>
  <si>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</si>
  <si>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</si>
  <si>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</si>
  <si>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</si>
  <si>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</si>
  <si>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</si>
  <si>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</si>
  <si>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</si>
  <si>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</si>
  <si>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</si>
  <si>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</si>
  <si>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</si>
  <si>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</si>
  <si>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</si>
  <si>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</si>
  <si>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</si>
  <si>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</si>
  <si>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</si>
  <si>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</si>
  <si>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</si>
  <si>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</si>
  <si>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</si>
  <si>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</si>
  <si>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</si>
  <si>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</si>
  <si>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</si>
  <si>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</si>
  <si>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</si>
  <si>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</si>
  <si>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</si>
  <si>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</si>
  <si>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</si>
  <si>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</si>
  <si>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</si>
  <si>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</si>
  <si>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</si>
  <si>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</si>
  <si>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</si>
  <si>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</si>
  <si>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</si>
  <si>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</si>
  <si>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</si>
  <si>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</si>
  <si>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</si>
  <si>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</si>
  <si>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</si>
  <si>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</si>
  <si>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</si>
  <si>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</si>
  <si>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</si>
  <si>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</si>
  <si>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</si>
  <si>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</si>
  <si>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</si>
  <si>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</si>
  <si>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</si>
  <si>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</si>
  <si>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</si>
  <si>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</si>
  <si>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</si>
  <si>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</si>
  <si>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</si>
  <si>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</si>
  <si>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</si>
  <si>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</si>
  <si>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</si>
  <si>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</si>
  <si>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</si>
  <si>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</si>
  <si>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</si>
  <si>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</si>
  <si>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</si>
  <si>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</si>
  <si>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</si>
  <si>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</si>
  <si>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</si>
  <si>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</si>
  <si>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</si>
  <si>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</si>
  <si>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</si>
  <si>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</si>
  <si>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</si>
  <si>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</si>
  <si>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</si>
  <si>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</si>
  <si>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</si>
  <si>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</si>
  <si>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</si>
  <si>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</si>
  <si>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</si>
  <si>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</si>
  <si>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</si>
  <si>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</si>
  <si>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</si>
  <si>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</si>
  <si>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</si>
  <si>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</si>
  <si>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</si>
  <si>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</si>
  <si>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</si>
  <si>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</si>
  <si>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</si>
  <si>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</si>
  <si>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</si>
  <si>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</si>
  <si>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</si>
  <si>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</si>
  <si>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</si>
  <si>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</si>
  <si>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</si>
  <si>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</si>
  <si>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</si>
  <si>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</si>
  <si>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</si>
  <si>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</si>
  <si>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</si>
  <si>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</si>
  <si>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</si>
  <si>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</si>
  <si>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</si>
  <si>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</si>
  <si>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</si>
  <si>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</si>
  <si>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</si>
  <si>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</si>
  <si>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</si>
  <si>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</si>
  <si>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</si>
  <si>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</si>
  <si>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</si>
  <si>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</si>
  <si>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</si>
  <si>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</si>
  <si>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</si>
  <si>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</si>
  <si>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</si>
  <si>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</si>
  <si>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</si>
  <si>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</si>
  <si>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</si>
  <si>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</si>
  <si>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</si>
  <si>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</si>
  <si>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</si>
  <si>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</si>
  <si>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</si>
  <si>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</si>
  <si>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</si>
  <si>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</si>
  <si>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</si>
  <si>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</si>
  <si>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</si>
  <si>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</si>
  <si>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</si>
  <si>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</si>
  <si>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</si>
  <si>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</si>
  <si>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</si>
  <si>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</si>
  <si>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</si>
  <si>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</si>
  <si>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</si>
  <si>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</si>
  <si>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</si>
  <si>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</si>
  <si>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</si>
  <si>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</si>
  <si>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</si>
  <si>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</si>
  <si>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</si>
  <si>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</si>
  <si>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</si>
  <si>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</si>
  <si>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</si>
  <si>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</si>
  <si>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</si>
  <si>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</si>
  <si>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</si>
  <si>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</si>
  <si>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</si>
  <si>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</si>
  <si>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</si>
  <si>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</si>
  <si>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</si>
  <si>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</si>
  <si>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</si>
  <si>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</si>
  <si>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</si>
  <si>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</si>
  <si>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</si>
  <si>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</si>
  <si>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</si>
  <si>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</si>
  <si>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</si>
  <si>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</si>
  <si>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</si>
  <si>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</si>
  <si>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</si>
  <si>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</si>
  <si>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</si>
  <si>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</si>
  <si>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</si>
  <si>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</si>
  <si>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</si>
  <si>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</si>
  <si>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</si>
  <si>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</si>
  <si>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</si>
  <si>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</si>
  <si>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</si>
  <si>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</si>
  <si>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</si>
  <si>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</si>
  <si>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</si>
  <si>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</si>
  <si>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</si>
  <si>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</si>
  <si>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</si>
  <si>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</si>
  <si>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</si>
  <si>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</si>
  <si>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</si>
  <si>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</si>
  <si>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</si>
  <si>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</si>
  <si>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</si>
  <si>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</si>
  <si>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</si>
  <si>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</si>
  <si>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</si>
  <si>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</si>
  <si>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</si>
  <si>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</si>
  <si>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</si>
  <si>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</si>
  <si>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</si>
  <si>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</si>
  <si>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</si>
  <si>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</si>
  <si>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</si>
  <si>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</si>
  <si>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</si>
  <si>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</si>
  <si>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</si>
  <si>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</si>
  <si>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</si>
  <si>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</si>
  <si>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</si>
  <si>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</si>
  <si>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</si>
  <si>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</si>
  <si>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</si>
  <si>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</si>
  <si>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</si>
  <si>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</si>
  <si>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</si>
  <si>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</si>
  <si>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</si>
  <si>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</si>
  <si>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</si>
  <si>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</si>
  <si>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</si>
  <si>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</si>
  <si>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</si>
  <si>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</si>
  <si>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</si>
  <si>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</si>
  <si>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</si>
  <si>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</si>
  <si>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</si>
  <si>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</si>
  <si>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</si>
  <si>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</si>
  <si>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</si>
  <si>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</si>
  <si>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</si>
  <si>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</si>
  <si>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</si>
  <si>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</si>
  <si>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</si>
  <si>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</si>
  <si>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</si>
  <si>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</si>
  <si>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</si>
  <si>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</si>
  <si>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</si>
  <si>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</si>
  <si>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</si>
  <si>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</si>
  <si>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</si>
  <si>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</si>
  <si>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</si>
  <si>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</si>
  <si>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</si>
  <si>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</si>
  <si>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</si>
  <si>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</si>
  <si>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</si>
  <si>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</si>
  <si>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</si>
  <si>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</si>
  <si>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</si>
  <si>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</si>
  <si>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</si>
  <si>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</si>
  <si>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</si>
  <si>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</si>
  <si>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</si>
  <si>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</si>
  <si>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</si>
  <si>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</si>
  <si>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</si>
  <si>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</si>
  <si>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</si>
  <si>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</si>
  <si>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</si>
  <si>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</si>
  <si>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</si>
  <si>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</si>
  <si>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</si>
  <si>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</si>
  <si>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</si>
  <si>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</si>
  <si>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</si>
  <si>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</si>
  <si>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</si>
  <si>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</si>
  <si>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</si>
  <si>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</si>
  <si>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</si>
  <si>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</si>
  <si>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</si>
  <si>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</si>
  <si>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</si>
  <si>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</si>
  <si>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</si>
  <si>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</si>
  <si>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</si>
  <si>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</si>
  <si>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</si>
  <si>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</si>
  <si>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</si>
  <si>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</si>
  <si>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</si>
  <si>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</si>
  <si>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</si>
  <si>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</si>
  <si>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</si>
  <si>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</si>
  <si>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</si>
  <si>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</si>
  <si>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</si>
  <si>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</si>
  <si>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</si>
  <si>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</si>
  <si>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</si>
  <si>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</si>
  <si>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</si>
  <si>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</si>
  <si>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</si>
  <si>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</si>
  <si>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</si>
  <si>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</si>
  <si>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</si>
  <si>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</si>
  <si>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</si>
  <si>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</si>
  <si>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</si>
  <si>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</si>
  <si>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</si>
  <si>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</si>
  <si>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</si>
  <si>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</si>
  <si>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</si>
  <si>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</si>
  <si>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</si>
  <si>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</si>
  <si>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</si>
  <si>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</si>
  <si>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</si>
  <si>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</si>
  <si>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</si>
  <si>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</si>
  <si>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</si>
  <si>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</si>
  <si>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</si>
  <si>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</si>
  <si>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</si>
  <si>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</si>
  <si>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</si>
  <si>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</si>
  <si>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</si>
  <si>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</si>
  <si>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</si>
  <si>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</si>
  <si>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</si>
  <si>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</si>
  <si>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</si>
  <si>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</si>
  <si>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</si>
  <si>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</si>
  <si>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</si>
  <si>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</si>
  <si>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</si>
  <si>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</si>
  <si>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</si>
  <si>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</si>
  <si>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</si>
  <si>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</si>
  <si>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</si>
  <si>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</si>
  <si>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</si>
  <si>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</si>
  <si>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</si>
  <si>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</si>
  <si>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</si>
  <si>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</si>
  <si>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</si>
  <si>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</si>
  <si>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</si>
  <si>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</si>
  <si>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</si>
  <si>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</si>
  <si>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</si>
  <si>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</si>
  <si>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</si>
  <si>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</si>
  <si>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</si>
  <si>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</si>
  <si>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</si>
  <si>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</si>
  <si>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</si>
  <si>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</si>
  <si>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</si>
  <si>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</si>
  <si>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</si>
  <si>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</si>
  <si>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</si>
  <si>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</si>
  <si>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</si>
  <si>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</si>
  <si>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</si>
  <si>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</si>
  <si>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</si>
  <si>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</si>
  <si>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</si>
  <si>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</si>
  <si>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</si>
  <si>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</si>
  <si>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</si>
  <si>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</si>
  <si>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</si>
  <si>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</si>
  <si>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</si>
  <si>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</si>
  <si>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</si>
  <si>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</si>
  <si>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</si>
  <si>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</si>
  <si>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</si>
  <si>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</si>
  <si>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</si>
  <si>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</si>
  <si>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</si>
  <si>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</si>
  <si>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</si>
  <si>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</si>
  <si>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</si>
  <si>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</si>
  <si>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</si>
  <si>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</si>
  <si>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</si>
  <si>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</si>
  <si>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</si>
  <si>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</si>
  <si>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</si>
  <si>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</si>
  <si>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</si>
  <si>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</si>
  <si>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</si>
  <si>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</si>
  <si>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</si>
  <si>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</si>
  <si>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</si>
  <si>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</si>
  <si>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</si>
  <si>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</si>
  <si>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</si>
  <si>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</si>
  <si>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</si>
  <si>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</si>
  <si>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</si>
  <si>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</si>
  <si>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</si>
  <si>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</si>
  <si>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</si>
  <si>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</si>
  <si>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</si>
  <si>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</si>
  <si>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</si>
  <si>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</si>
  <si>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</si>
  <si>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</si>
  <si>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</si>
  <si>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</si>
  <si>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</si>
  <si>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</si>
  <si>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</si>
  <si>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</si>
  <si>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</si>
  <si>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</si>
  <si>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</si>
  <si>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</si>
  <si>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</si>
  <si>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</si>
  <si>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</si>
  <si>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</si>
  <si>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</si>
  <si>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</si>
  <si>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</si>
  <si>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</si>
  <si>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</si>
  <si>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</si>
  <si>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</si>
  <si>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</si>
  <si>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</si>
  <si>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</si>
  <si>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</si>
  <si>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</si>
  <si>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</si>
  <si>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</si>
  <si>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</si>
  <si>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</si>
  <si>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</si>
  <si>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</si>
  <si>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</si>
  <si>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</si>
  <si>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</si>
  <si>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</si>
  <si>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</si>
  <si>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</si>
  <si>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</si>
  <si>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</si>
  <si>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</si>
  <si>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</si>
  <si>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</si>
  <si>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</si>
  <si>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</si>
  <si>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</si>
  <si>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</si>
  <si>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</si>
  <si>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</si>
  <si>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</si>
  <si>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</si>
  <si>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</si>
  <si>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</si>
  <si>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</si>
  <si>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</si>
  <si>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</si>
  <si>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</si>
  <si>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</si>
  <si>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</si>
  <si>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</si>
  <si>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</si>
  <si>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</si>
  <si>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</si>
  <si>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</si>
  <si>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</si>
  <si>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</si>
  <si>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</si>
  <si>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</si>
  <si>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</si>
  <si>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</si>
  <si>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</si>
  <si>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</si>
  <si>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</si>
  <si>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</si>
  <si>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</si>
  <si>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</si>
  <si>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</si>
  <si>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</si>
  <si>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</si>
  <si>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</si>
  <si>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</si>
  <si>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</si>
  <si>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</si>
  <si>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</si>
  <si>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</si>
  <si>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</si>
  <si>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</si>
  <si>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</si>
  <si>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</si>
  <si>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</si>
  <si>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</si>
  <si>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</si>
  <si>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</si>
  <si>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</si>
  <si>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</si>
  <si>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</si>
  <si>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</si>
  <si>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</si>
  <si>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</si>
  <si>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</si>
  <si>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</si>
  <si>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</si>
  <si>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</si>
  <si>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</si>
  <si>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</si>
  <si>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</si>
  <si>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</si>
  <si>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</si>
  <si>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</si>
  <si>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</si>
  <si>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</si>
  <si>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</si>
  <si>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</si>
  <si>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</si>
  <si>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</si>
  <si>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</si>
  <si>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</si>
  <si>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</si>
  <si>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</si>
  <si>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</si>
  <si>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</si>
  <si>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</si>
  <si>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</si>
  <si>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</si>
  <si>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</si>
  <si>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</si>
  <si>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</si>
  <si>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</si>
  <si>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</si>
  <si>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</si>
  <si>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</si>
  <si>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</si>
  <si>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</si>
  <si>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</si>
  <si>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</si>
  <si>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</si>
  <si>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</si>
  <si>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</si>
  <si>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</si>
  <si>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</si>
  <si>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</si>
  <si>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</si>
  <si>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</si>
  <si>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</si>
  <si>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</si>
  <si>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</si>
  <si>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</si>
  <si>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</si>
  <si>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</si>
  <si>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</si>
  <si>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</si>
  <si>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</si>
  <si>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</si>
  <si>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</si>
  <si>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</si>
  <si>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</si>
  <si>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</si>
  <si>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</si>
  <si>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</si>
  <si>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</si>
  <si>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</si>
  <si>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</si>
  <si>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</si>
  <si>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</si>
  <si>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</si>
  <si>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</si>
  <si>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</si>
  <si>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</si>
  <si>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</si>
  <si>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</si>
  <si>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</si>
  <si>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</si>
  <si>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</si>
  <si>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</si>
  <si>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</si>
  <si>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</si>
  <si>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</si>
  <si>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</si>
  <si>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</si>
  <si>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</si>
  <si>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</si>
  <si>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</si>
  <si>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</si>
  <si>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</si>
  <si>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</si>
  <si>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</si>
  <si>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</si>
  <si>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</si>
  <si>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</si>
  <si>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</si>
  <si>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</si>
  <si>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</si>
  <si>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</si>
  <si>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</si>
  <si>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</si>
  <si>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</si>
  <si>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</si>
  <si>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</si>
  <si>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</si>
  <si>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</si>
  <si>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</si>
  <si>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</si>
  <si>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</si>
  <si>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</si>
  <si>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</si>
  <si>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</si>
  <si>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</si>
  <si>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</si>
  <si>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</si>
  <si>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</si>
  <si>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</si>
  <si>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</si>
  <si>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</si>
  <si>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</si>
  <si>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</si>
  <si>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</si>
  <si>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</si>
  <si>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</si>
  <si>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</si>
  <si>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</si>
  <si>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</si>
  <si>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</si>
  <si>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</si>
  <si>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</si>
  <si>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</si>
  <si>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</si>
  <si>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</si>
  <si>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</si>
  <si>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</si>
  <si>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</si>
  <si>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</si>
  <si>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</si>
  <si>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</si>
  <si>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</si>
  <si>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</si>
  <si>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</si>
  <si>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</si>
  <si>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</si>
  <si>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</si>
  <si>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</si>
  <si>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</si>
  <si>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</si>
  <si>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</si>
  <si>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</si>
  <si>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</si>
  <si>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</si>
  <si>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</si>
  <si>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</si>
  <si>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</si>
  <si>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</si>
  <si>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</si>
  <si>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</si>
  <si>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</si>
  <si>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</si>
  <si>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</si>
  <si>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</si>
  <si>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</si>
  <si>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</si>
  <si>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</si>
  <si>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</si>
  <si>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</si>
  <si>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</si>
  <si>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</si>
  <si>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</si>
  <si>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</si>
  <si>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</si>
  <si>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</si>
  <si>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</si>
  <si>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</si>
  <si>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</si>
  <si>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</si>
  <si>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</si>
  <si>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</si>
  <si>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</si>
  <si>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</si>
  <si>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</si>
  <si>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</si>
  <si>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</si>
  <si>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</si>
  <si>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</si>
  <si>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</si>
  <si>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</si>
  <si>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</si>
  <si>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</si>
  <si>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</si>
  <si>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</si>
  <si>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</si>
  <si>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</si>
  <si>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</si>
  <si>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</si>
  <si>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</si>
  <si>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</si>
  <si>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</si>
  <si>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</si>
  <si>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</si>
  <si>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</si>
  <si>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</si>
  <si>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</si>
  <si>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</si>
  <si>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</si>
  <si>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</si>
  <si>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</si>
  <si>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</si>
  <si>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</si>
  <si>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</si>
  <si>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</si>
  <si>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</si>
  <si>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</si>
  <si>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</si>
  <si>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</si>
  <si>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</si>
  <si>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</si>
  <si>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</si>
  <si>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</si>
  <si>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</si>
  <si>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</si>
  <si>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</si>
  <si>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</si>
  <si>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</si>
  <si>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</si>
  <si>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</si>
  <si>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</si>
  <si>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</si>
  <si>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</si>
  <si>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</si>
  <si>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</si>
  <si>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</si>
  <si>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</si>
  <si>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</si>
  <si>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</si>
  <si>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</si>
  <si>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</si>
  <si>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</si>
  <si>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</si>
  <si>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</si>
  <si>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</si>
  <si>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</si>
  <si>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</si>
  <si>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</si>
  <si>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</si>
  <si>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</si>
  <si>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</si>
  <si>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</si>
  <si>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</si>
  <si>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</si>
  <si>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</si>
  <si>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</si>
  <si>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</si>
  <si>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</si>
  <si>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</si>
  <si>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</si>
  <si>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</si>
  <si>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</si>
  <si>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</si>
  <si>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</si>
  <si>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</si>
  <si>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</si>
  <si>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</si>
  <si>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</si>
  <si>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</si>
  <si>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</si>
  <si>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</si>
  <si>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</si>
  <si>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</si>
  <si>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</si>
  <si>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</si>
  <si>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</si>
  <si>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</si>
  <si>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</si>
  <si>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</si>
  <si>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</si>
  <si>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</si>
  <si>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</si>
  <si>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</si>
  <si>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</si>
  <si>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</si>
  <si>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</si>
  <si>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</si>
  <si>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</si>
  <si>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</si>
  <si>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</si>
  <si>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</si>
  <si>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</si>
  <si>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</si>
  <si>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</si>
  <si>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</si>
  <si>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</si>
  <si>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</si>
  <si>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</si>
  <si>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</si>
  <si>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</si>
  <si>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</si>
  <si>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</si>
  <si>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</si>
  <si>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</si>
  <si>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</si>
  <si>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</si>
  <si>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</si>
  <si>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</si>
  <si>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</si>
  <si>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</si>
  <si>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</si>
  <si>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</si>
  <si>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</si>
  <si>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</si>
  <si>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</si>
  <si>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</si>
  <si>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</si>
  <si>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</si>
  <si>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</si>
  <si>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</si>
  <si>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</si>
  <si>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</si>
  <si>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</si>
  <si>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</si>
  <si>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</si>
  <si>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</si>
  <si>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</si>
  <si>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</si>
  <si>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</si>
  <si>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</si>
  <si>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</si>
  <si>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</si>
  <si>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</si>
  <si>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</si>
  <si>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</si>
  <si>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</si>
  <si>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</si>
  <si>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</si>
  <si>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</si>
  <si>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</si>
  <si>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</si>
  <si>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</si>
  <si>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</si>
  <si>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</si>
  <si>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</si>
  <si>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</si>
  <si>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</si>
  <si>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</si>
  <si>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</si>
  <si>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</si>
  <si>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</si>
  <si>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</si>
  <si>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</si>
  <si>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</si>
  <si>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</si>
  <si>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</si>
  <si>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</si>
  <si>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</si>
  <si>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</si>
  <si>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</si>
  <si>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</si>
  <si>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</si>
  <si>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</si>
  <si>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</si>
  <si>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</si>
  <si>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</si>
  <si>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</si>
  <si>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</si>
  <si>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</si>
  <si>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</si>
  <si>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</si>
  <si>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</si>
  <si>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</si>
  <si>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</si>
  <si>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</si>
  <si>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</si>
  <si>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</si>
  <si>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</si>
  <si>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</si>
  <si>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</si>
  <si>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</si>
  <si>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</si>
  <si>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</si>
  <si>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</si>
  <si>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</si>
  <si>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</si>
  <si>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</si>
  <si>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</si>
  <si>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</si>
  <si>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</si>
  <si>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</si>
  <si>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</si>
  <si>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</si>
  <si>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</si>
  <si>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</si>
  <si>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</si>
  <si>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</si>
  <si>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</si>
  <si>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</si>
  <si>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</si>
  <si>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</si>
  <si>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</si>
  <si>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</si>
  <si>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</si>
  <si>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</si>
  <si>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</si>
  <si>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</si>
  <si>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</si>
  <si>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</si>
  <si>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</si>
  <si>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</si>
  <si>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</si>
  <si>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</si>
  <si>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</si>
  <si>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</si>
  <si>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</si>
  <si>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</si>
  <si>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</si>
  <si>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</si>
  <si>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</si>
  <si>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</si>
  <si>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</si>
  <si>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</si>
  <si>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</si>
  <si>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</si>
  <si>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</si>
  <si>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</si>
  <si>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</si>
  <si>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</si>
  <si>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</si>
  <si>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</si>
  <si>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</si>
  <si>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</si>
  <si>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</si>
  <si>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</si>
  <si>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</si>
  <si>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</si>
  <si>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</si>
  <si>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</si>
  <si>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</si>
  <si>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</si>
  <si>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</si>
  <si>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</si>
  <si>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</si>
  <si>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</si>
  <si>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</si>
  <si>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</si>
  <si>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</si>
  <si>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</si>
  <si>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</si>
  <si>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</si>
  <si>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</si>
  <si>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</si>
  <si>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</si>
  <si>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</si>
  <si>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</si>
  <si>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</si>
  <si>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</si>
  <si>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</si>
  <si>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</si>
  <si>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</si>
  <si>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</si>
  <si>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</si>
  <si>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</si>
  <si>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</si>
  <si>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</si>
  <si>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</si>
  <si>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</si>
  <si>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</si>
  <si>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</si>
  <si>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</si>
  <si>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</si>
  <si>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</si>
  <si>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</si>
  <si>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</si>
  <si>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</si>
  <si>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</si>
  <si>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</si>
  <si>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</si>
  <si>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</si>
  <si>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</si>
  <si>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</si>
  <si>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</si>
  <si>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</si>
  <si>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</si>
  <si>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</si>
  <si>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</si>
  <si>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</si>
  <si>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</si>
  <si>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</si>
  <si>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</si>
  <si>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</si>
  <si>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</si>
  <si>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</si>
  <si>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</si>
  <si>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</si>
  <si>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</si>
  <si>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</si>
  <si>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</si>
  <si>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</si>
  <si>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</si>
  <si>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</si>
  <si>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</si>
  <si>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</si>
  <si>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</si>
  <si>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</si>
  <si>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</si>
  <si>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</si>
  <si>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</si>
  <si>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</si>
  <si>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</si>
  <si>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</si>
  <si>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</si>
  <si>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</si>
  <si>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</si>
  <si>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</si>
  <si>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</si>
  <si>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</si>
  <si>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</si>
  <si>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</si>
  <si>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</si>
  <si>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</si>
  <si>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</si>
  <si>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</si>
  <si>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</si>
  <si>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</si>
  <si>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</si>
  <si>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</si>
  <si>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</si>
  <si>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</si>
  <si>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</si>
  <si>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</si>
  <si>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</si>
  <si>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</si>
  <si>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</si>
  <si>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</si>
  <si>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</si>
  <si>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</si>
  <si>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</si>
  <si>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</si>
  <si>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</si>
  <si>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</si>
  <si>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</si>
  <si>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</si>
  <si>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</si>
  <si>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</si>
  <si>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</si>
  <si>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</si>
  <si>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</si>
  <si>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</si>
  <si>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</si>
  <si>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</si>
  <si>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</si>
  <si>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</si>
  <si>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</si>
  <si>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</si>
  <si>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</si>
  <si>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</si>
  <si>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</si>
  <si>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</si>
  <si>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</si>
  <si>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</si>
  <si>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</si>
  <si>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</si>
  <si>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</si>
  <si>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</si>
  <si>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</si>
  <si>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</si>
  <si>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</si>
  <si>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</si>
  <si>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</si>
  <si>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</si>
  <si>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</si>
  <si>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</si>
  <si>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</si>
  <si>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</si>
  <si>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</si>
  <si>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</si>
  <si>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</si>
  <si>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</si>
  <si>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</si>
  <si>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</si>
  <si>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</si>
  <si>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</si>
  <si>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</si>
  <si>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</si>
  <si>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</si>
  <si>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</si>
  <si>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</si>
  <si>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</si>
  <si>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</si>
  <si>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</si>
  <si>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</si>
  <si>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</si>
  <si>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</si>
  <si>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</si>
  <si>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</si>
  <si>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</si>
  <si>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</si>
  <si>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</si>
  <si>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</si>
  <si>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</si>
  <si>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</si>
  <si>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</si>
  <si>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</si>
  <si>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</si>
  <si>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</si>
  <si>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</si>
  <si>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</si>
  <si>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</si>
  <si>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</si>
  <si>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</si>
  <si>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</si>
  <si>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</si>
  <si>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</si>
  <si>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</si>
  <si>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</si>
  <si>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</si>
  <si>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</si>
  <si>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</si>
  <si>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</si>
  <si>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</si>
  <si>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</si>
  <si>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</si>
  <si>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</si>
  <si>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</si>
  <si>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</si>
  <si>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</si>
  <si>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</si>
  <si>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</si>
  <si>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</si>
  <si>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</si>
  <si>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</si>
  <si>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</si>
  <si>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</si>
  <si>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</si>
  <si>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</si>
  <si>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</si>
  <si>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</si>
  <si>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</si>
  <si>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</si>
  <si>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</si>
  <si>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</si>
  <si>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</si>
  <si>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</si>
  <si>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</si>
  <si>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</si>
  <si>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</si>
  <si>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</si>
  <si>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</si>
  <si>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</si>
  <si>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</si>
  <si>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</si>
  <si>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</si>
  <si>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</si>
  <si>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</si>
  <si>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</si>
  <si>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</si>
  <si>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</si>
  <si>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</si>
  <si>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</si>
  <si>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</si>
  <si>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</si>
  <si>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</si>
  <si>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</si>
  <si>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</si>
  <si>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</si>
  <si>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</si>
  <si>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</si>
  <si>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</si>
  <si>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</si>
  <si>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</si>
  <si>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</si>
  <si>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</si>
  <si>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</si>
  <si>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</si>
  <si>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</si>
  <si>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</si>
  <si>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</si>
  <si>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</si>
  <si>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</si>
  <si>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</si>
  <si>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</si>
  <si>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</si>
  <si>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</si>
  <si>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</si>
  <si>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</si>
  <si>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</si>
  <si>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</si>
  <si>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</si>
  <si>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</si>
  <si>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</si>
  <si>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</si>
  <si>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</si>
  <si>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</si>
  <si>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</si>
  <si>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</si>
  <si>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</si>
  <si>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</si>
  <si>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</si>
  <si>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</si>
  <si>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</si>
  <si>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</si>
  <si>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</si>
  <si>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</si>
  <si>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</si>
  <si>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</si>
  <si>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</si>
  <si>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</si>
  <si>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</si>
  <si>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</si>
  <si>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</si>
  <si>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</si>
  <si>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</si>
  <si>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</si>
  <si>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</si>
  <si>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</si>
  <si>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</si>
  <si>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</si>
  <si>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</si>
  <si>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</si>
  <si>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</si>
  <si>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</si>
  <si>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</si>
  <si>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</si>
  <si>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</si>
  <si>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</si>
  <si>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</si>
  <si>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</si>
  <si>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</si>
  <si>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</si>
  <si>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</si>
  <si>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</si>
  <si>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</si>
  <si>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</si>
  <si>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</si>
  <si>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</si>
  <si>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</si>
  <si>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</si>
  <si>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</si>
  <si>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</si>
  <si>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</si>
  <si>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</si>
  <si>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</si>
  <si>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</si>
  <si>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</si>
  <si>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</si>
  <si>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</si>
  <si>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</si>
  <si>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</si>
  <si>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</si>
  <si>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</si>
  <si>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</si>
  <si>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</si>
  <si>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</si>
  <si>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</si>
  <si>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</si>
  <si>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</si>
  <si>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</si>
  <si>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</si>
  <si>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</si>
  <si>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</si>
  <si>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</si>
  <si>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</si>
  <si>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</si>
  <si>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</si>
  <si>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</si>
  <si>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</si>
  <si>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</si>
  <si>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</si>
  <si>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</si>
  <si>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</si>
  <si>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</si>
  <si>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</si>
  <si>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</si>
  <si>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</si>
  <si>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</si>
  <si>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</si>
  <si>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</si>
  <si>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</si>
  <si>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</si>
  <si>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</si>
  <si>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</si>
  <si>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</si>
  <si>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</si>
  <si>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</si>
  <si>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</si>
  <si>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</si>
  <si>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</si>
  <si>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</si>
  <si>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</si>
  <si>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</si>
  <si>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</si>
  <si>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</si>
  <si>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</si>
  <si>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</si>
  <si>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</si>
  <si>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</si>
  <si>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</si>
  <si>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</si>
  <si>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</si>
  <si>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</si>
  <si>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</si>
  <si>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</si>
  <si>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</si>
  <si>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</si>
  <si>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</si>
  <si>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</si>
  <si>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</si>
  <si>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</si>
  <si>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</si>
  <si>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</si>
  <si>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</si>
  <si>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</si>
  <si>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</si>
  <si>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</si>
  <si>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</si>
  <si>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</si>
  <si>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</si>
  <si>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</si>
  <si>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</si>
  <si>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</si>
  <si>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</si>
  <si>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</si>
  <si>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</si>
  <si>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</si>
  <si>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</si>
  <si>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</si>
  <si>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</si>
  <si>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</si>
  <si>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</si>
  <si>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</si>
  <si>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</si>
  <si>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</si>
  <si>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</si>
  <si>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</si>
  <si>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</si>
  <si>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</si>
  <si>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</si>
  <si>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</si>
  <si>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</si>
  <si>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</si>
  <si>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</si>
  <si>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</si>
  <si>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</si>
  <si>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</si>
  <si>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</si>
  <si>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</si>
  <si>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</si>
  <si>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</si>
  <si>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</si>
  <si>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</si>
  <si>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</si>
  <si>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</si>
  <si>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</si>
  <si>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</si>
  <si>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</si>
  <si>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</si>
  <si>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</si>
  <si>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</si>
  <si>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</si>
  <si>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</si>
  <si>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</si>
  <si>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</si>
  <si>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</si>
  <si>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</si>
  <si>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</si>
  <si>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</si>
  <si>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</si>
  <si>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</si>
  <si>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</si>
  <si>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</si>
  <si>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</si>
  <si>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</si>
  <si>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</si>
  <si>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</si>
  <si>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</si>
  <si>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</si>
  <si>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</si>
  <si>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</si>
  <si>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</si>
  <si>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</si>
  <si>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</si>
  <si>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</si>
  <si>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</si>
  <si>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</si>
  <si>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</si>
  <si>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</si>
  <si>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</si>
  <si>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</si>
  <si>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</si>
  <si>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</si>
  <si>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</si>
  <si>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</si>
  <si>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</si>
  <si>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</si>
  <si>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</si>
  <si>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</si>
  <si>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</si>
  <si>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</si>
  <si>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</si>
  <si>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</si>
  <si>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</si>
  <si>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</si>
  <si>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</si>
  <si>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</si>
  <si>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</si>
  <si>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</si>
  <si>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</si>
  <si>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</si>
  <si>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</si>
  <si>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</si>
  <si>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</si>
  <si>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</si>
  <si>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</si>
  <si>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</si>
  <si>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</si>
  <si>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</si>
  <si>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</si>
  <si>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</si>
  <si>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</si>
  <si>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</si>
  <si>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</si>
  <si>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</si>
  <si>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</si>
  <si>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</si>
  <si>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</si>
  <si>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</si>
  <si>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</si>
  <si>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</si>
  <si>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</si>
  <si>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</si>
  <si>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</si>
  <si>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</si>
  <si>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</si>
  <si>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</si>
  <si>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</si>
  <si>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</si>
  <si>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</si>
  <si>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</si>
  <si>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</si>
  <si>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</si>
  <si>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</si>
  <si>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</si>
  <si>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</si>
  <si>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</si>
  <si>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</si>
  <si>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</si>
  <si>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</si>
  <si>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</si>
  <si>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</si>
  <si>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</si>
  <si>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</si>
  <si>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</si>
  <si>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</si>
  <si>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</si>
  <si>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</si>
  <si>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</si>
  <si>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</si>
  <si>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</si>
  <si>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</si>
  <si>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</si>
  <si>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</si>
  <si>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</si>
  <si>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</si>
  <si>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</si>
  <si>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</si>
  <si>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</si>
  <si>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</si>
  <si>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</si>
  <si>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</si>
  <si>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</si>
  <si>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</si>
  <si>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</si>
  <si>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</si>
  <si>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</si>
  <si>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</si>
  <si>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</si>
  <si>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</si>
  <si>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</si>
  <si>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</si>
  <si>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</si>
  <si>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</si>
  <si>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</si>
  <si>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</si>
  <si>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</si>
  <si>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</si>
  <si>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</si>
  <si>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</si>
  <si>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</si>
  <si>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</si>
  <si>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</si>
  <si>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</si>
  <si>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</si>
  <si>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</si>
  <si>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</si>
  <si>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</si>
  <si>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</si>
  <si>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</si>
  <si>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</si>
  <si>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</si>
  <si>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</si>
  <si>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</si>
  <si>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</si>
  <si>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</si>
  <si>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</si>
  <si>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</si>
  <si>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</si>
  <si>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</si>
  <si>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</si>
  <si>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</si>
  <si>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</si>
  <si>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</si>
  <si>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</si>
  <si>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</si>
  <si>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</si>
  <si>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</si>
  <si>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</si>
  <si>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</si>
  <si>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</si>
  <si>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</si>
  <si>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</si>
  <si>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</si>
  <si>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</si>
  <si>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</si>
  <si>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</si>
  <si>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</si>
  <si>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</si>
  <si>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</si>
  <si>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</si>
  <si>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</si>
  <si>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</si>
  <si>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</si>
  <si>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</si>
  <si>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</si>
  <si>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</si>
  <si>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</si>
  <si>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</si>
  <si>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</si>
  <si>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</si>
  <si>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</si>
  <si>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</si>
  <si>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</si>
  <si>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</si>
  <si>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</si>
  <si>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</si>
  <si>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</si>
  <si>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</si>
  <si>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</si>
  <si>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</si>
  <si>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</si>
  <si>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</si>
  <si>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</si>
  <si>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</si>
  <si>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</si>
  <si>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</si>
  <si>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</si>
  <si>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</si>
  <si>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</si>
  <si>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</si>
  <si>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</si>
  <si>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</si>
  <si>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</si>
  <si>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</si>
  <si>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</si>
  <si>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</si>
  <si>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</si>
  <si>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</si>
  <si>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</si>
  <si>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</si>
  <si>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</si>
  <si>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</si>
  <si>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</si>
  <si>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</si>
  <si>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</si>
  <si>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</si>
  <si>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</si>
  <si>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</si>
  <si>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</si>
  <si>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</si>
  <si>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</si>
  <si>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</si>
  <si>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</si>
  <si>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</si>
  <si>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</si>
  <si>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</si>
  <si>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</si>
  <si>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</si>
  <si>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</si>
  <si>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</si>
  <si>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</si>
  <si>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</si>
  <si>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</si>
  <si>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</si>
  <si>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</si>
  <si>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</si>
  <si>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</si>
  <si>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</si>
  <si>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</si>
  <si>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</si>
  <si>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</si>
  <si>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</si>
  <si>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</si>
  <si>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</si>
  <si>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</si>
  <si>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</si>
  <si>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</si>
  <si>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</si>
  <si>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</si>
  <si>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</si>
  <si>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</si>
  <si>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</si>
  <si>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</si>
  <si>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</si>
  <si>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</si>
  <si>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</si>
  <si>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</si>
  <si>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</si>
  <si>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</si>
  <si>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</si>
  <si>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</si>
  <si>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</si>
  <si>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</si>
  <si>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</si>
  <si>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</si>
  <si>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</si>
  <si>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</si>
  <si>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</si>
  <si>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</si>
  <si>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</si>
  <si>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</si>
  <si>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</si>
  <si>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</si>
  <si>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</si>
  <si>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</si>
  <si>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</si>
  <si>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</si>
  <si>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</si>
  <si>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</si>
  <si>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</si>
  <si>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</si>
  <si>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</si>
  <si>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</si>
  <si>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</si>
  <si>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</si>
  <si>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</si>
  <si>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</si>
  <si>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</si>
  <si>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</si>
  <si>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</si>
  <si>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</si>
  <si>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</si>
  <si>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</si>
  <si>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</si>
  <si>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</si>
  <si>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</si>
  <si>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</si>
  <si>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</si>
  <si>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</si>
  <si>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</si>
  <si>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</si>
  <si>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</si>
  <si>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</si>
  <si>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</si>
  <si>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</si>
  <si>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</si>
  <si>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</si>
  <si>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</si>
  <si>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</si>
  <si>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</si>
  <si>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</si>
  <si>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</si>
  <si>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</si>
  <si>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</si>
  <si>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</si>
  <si>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</si>
  <si>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</si>
  <si>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</si>
  <si>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</si>
  <si>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</si>
  <si>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</si>
  <si>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</si>
  <si>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</si>
  <si>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</si>
  <si>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</si>
  <si>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</si>
  <si>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</si>
  <si>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</si>
  <si>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</si>
  <si>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</si>
  <si>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</si>
  <si>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</si>
  <si>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</si>
  <si>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</si>
  <si>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</si>
  <si>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</si>
  <si>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</si>
  <si>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</si>
  <si>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</si>
  <si>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</si>
  <si>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</si>
  <si>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</si>
  <si>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</si>
  <si>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</si>
  <si>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</si>
  <si>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</si>
  <si>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</si>
  <si>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</si>
  <si>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</si>
  <si>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</si>
  <si>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</si>
  <si>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</si>
  <si>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</si>
  <si>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</si>
  <si>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</si>
  <si>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</si>
  <si>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</si>
  <si>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</si>
  <si>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</si>
  <si>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</si>
  <si>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</si>
  <si>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</si>
  <si>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</si>
  <si>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</si>
  <si>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</si>
  <si>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</si>
  <si>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</si>
  <si>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</si>
  <si>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</si>
  <si>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</si>
  <si>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</si>
  <si>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</si>
  <si>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</si>
  <si>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</si>
  <si>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</si>
  <si>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</si>
  <si>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</si>
  <si>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</si>
  <si>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</si>
  <si>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</si>
  <si>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</si>
  <si>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</si>
  <si>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</si>
  <si>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</si>
  <si>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</si>
  <si>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</si>
  <si>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</si>
  <si>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</si>
  <si>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</si>
  <si>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</si>
  <si>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</si>
  <si>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</si>
  <si>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</si>
  <si>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</si>
  <si>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</si>
  <si>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</si>
  <si>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</si>
  <si>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</si>
  <si>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</si>
  <si>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</si>
  <si>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</si>
  <si>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</si>
  <si>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</si>
  <si>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</si>
  <si>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</si>
  <si>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</si>
  <si>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</si>
  <si>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</si>
  <si>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</si>
  <si>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</si>
  <si>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</si>
  <si>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</si>
  <si>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</si>
  <si>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</si>
  <si>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</si>
  <si>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</si>
  <si>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</si>
  <si>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</si>
  <si>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</si>
  <si>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</si>
  <si>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</si>
  <si>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</si>
  <si>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</si>
  <si>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</si>
  <si>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</si>
  <si>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</si>
  <si>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</si>
  <si>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</si>
  <si>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</si>
  <si>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</si>
  <si>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</si>
  <si>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</si>
  <si>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</si>
  <si>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</si>
  <si>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</si>
  <si>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</si>
  <si>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</si>
  <si>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</si>
  <si>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</si>
  <si>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</si>
  <si>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</si>
  <si>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</si>
  <si>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</si>
  <si>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</si>
  <si>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</si>
  <si>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</si>
  <si>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</si>
  <si>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</si>
  <si>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</si>
  <si>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</si>
  <si>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</si>
  <si>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</si>
  <si>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</si>
  <si>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</si>
  <si>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</si>
  <si>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</si>
  <si>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</si>
  <si>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</si>
  <si>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</si>
  <si>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</si>
  <si>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</si>
  <si>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</si>
  <si>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</si>
  <si>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</si>
  <si>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</si>
  <si>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</si>
  <si>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</si>
  <si>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</si>
  <si>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</si>
  <si>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</si>
  <si>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</si>
  <si>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</si>
  <si>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</si>
  <si>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</si>
  <si>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</si>
  <si>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</si>
  <si>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</si>
  <si>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</si>
  <si>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</si>
  <si>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</si>
  <si>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</si>
  <si>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</si>
  <si>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</si>
  <si>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</si>
  <si>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</si>
  <si>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</si>
  <si>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</si>
  <si>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</si>
  <si>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</si>
  <si>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</si>
  <si>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</si>
  <si>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</si>
  <si>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</si>
  <si>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</si>
  <si>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</si>
  <si>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</si>
  <si>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</si>
  <si>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</si>
  <si>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</si>
  <si>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</si>
  <si>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</si>
  <si>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</si>
  <si>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</si>
  <si>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</si>
  <si>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</si>
  <si>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</si>
  <si>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</si>
  <si>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</si>
  <si>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</si>
  <si>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</si>
  <si>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</si>
  <si>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</si>
  <si>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</si>
  <si>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</si>
  <si>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</si>
  <si>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</si>
  <si>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</si>
  <si>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</si>
  <si>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</si>
  <si>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</si>
  <si>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</si>
  <si>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</si>
  <si>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</si>
  <si>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</si>
  <si>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</si>
  <si>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</si>
  <si>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</si>
  <si>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</si>
  <si>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</si>
  <si>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</si>
  <si>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</si>
  <si>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</si>
  <si>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</si>
  <si>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</si>
  <si>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</si>
  <si>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</si>
  <si>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</si>
  <si>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</si>
  <si>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</si>
  <si>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</si>
  <si>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</si>
  <si>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</si>
  <si>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</si>
  <si>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</si>
  <si>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</si>
  <si>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</si>
  <si>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</si>
  <si>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</si>
  <si>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</si>
  <si>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</si>
  <si>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</si>
  <si>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</si>
  <si>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</si>
  <si>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</si>
  <si>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</si>
  <si>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</si>
  <si>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</si>
  <si>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</si>
  <si>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</si>
  <si>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</si>
  <si>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</si>
  <si>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</si>
  <si>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</si>
  <si>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</si>
  <si>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</si>
  <si>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</si>
  <si>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</si>
  <si>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</si>
  <si>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</si>
  <si>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</si>
  <si>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</si>
  <si>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</si>
  <si>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</si>
  <si>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</si>
  <si>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</si>
  <si>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</si>
  <si>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</si>
  <si>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</si>
  <si>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</si>
  <si>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</si>
  <si>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</si>
  <si>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</si>
  <si>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</si>
  <si>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</si>
  <si>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</si>
  <si>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</si>
  <si>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</si>
  <si>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</si>
  <si>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</si>
  <si>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</si>
  <si>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</si>
  <si>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</si>
  <si>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</si>
  <si>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</si>
  <si>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</si>
  <si>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</si>
  <si>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</si>
  <si>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</si>
  <si>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</si>
  <si>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</si>
  <si>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</si>
  <si>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</si>
  <si>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</si>
  <si>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</si>
  <si>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</si>
  <si>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</si>
  <si>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</si>
  <si>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</si>
  <si>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</si>
  <si>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</si>
  <si>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</si>
  <si>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</si>
  <si>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</si>
  <si>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</si>
  <si>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</si>
  <si>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</si>
  <si>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</si>
  <si>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</si>
  <si>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</si>
  <si>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</si>
  <si>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</si>
  <si>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</si>
  <si>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</si>
  <si>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</si>
  <si>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</si>
  <si>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</si>
  <si>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</si>
  <si>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</si>
  <si>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</si>
  <si>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</si>
  <si>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</si>
  <si>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</si>
  <si>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</si>
  <si>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</si>
  <si>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</si>
  <si>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</si>
  <si>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</si>
  <si>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</si>
  <si>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</si>
  <si>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</si>
  <si>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</si>
  <si>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</si>
  <si>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</si>
  <si>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</si>
  <si>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</si>
  <si>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</si>
  <si>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</si>
  <si>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</si>
  <si>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</si>
  <si>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</si>
  <si>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</si>
  <si>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</si>
  <si>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</si>
  <si>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</si>
  <si>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</si>
  <si>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</si>
  <si>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</si>
  <si>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</si>
  <si>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</si>
  <si>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</si>
  <si>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</si>
  <si>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</si>
  <si>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</si>
  <si>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</si>
  <si>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</si>
  <si>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</si>
  <si>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</si>
  <si>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</si>
  <si>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</si>
  <si>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</si>
  <si>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</si>
  <si>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</si>
  <si>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</si>
  <si>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</si>
  <si>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</si>
  <si>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</si>
  <si>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</si>
  <si>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</si>
  <si>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</si>
  <si>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</si>
  <si>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</si>
  <si>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</si>
  <si>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</si>
  <si>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</si>
  <si>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</si>
  <si>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</si>
  <si>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</si>
  <si>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</si>
  <si>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</si>
  <si>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</si>
  <si>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</si>
  <si>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</si>
  <si>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</si>
  <si>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</si>
  <si>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</si>
  <si>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</si>
  <si>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</si>
  <si>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</si>
  <si>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</si>
  <si>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</si>
  <si>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</si>
  <si>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</si>
  <si>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</si>
  <si>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</si>
  <si>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</si>
  <si>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</si>
  <si>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</si>
  <si>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</si>
  <si>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</si>
  <si>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</si>
  <si>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</si>
  <si>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</si>
  <si>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</si>
  <si>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</si>
  <si>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</si>
  <si>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</si>
  <si>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</si>
  <si>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</si>
  <si>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</si>
  <si>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</si>
  <si>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</si>
  <si>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</si>
  <si>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</si>
  <si>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</si>
  <si>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</si>
  <si>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</si>
  <si>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</si>
  <si>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</si>
  <si>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</si>
  <si>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</si>
  <si>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</si>
  <si>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</si>
  <si>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</si>
  <si>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</si>
  <si>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</si>
  <si>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</si>
  <si>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</si>
  <si>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</si>
  <si>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</si>
  <si>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</si>
  <si>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</si>
  <si>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</si>
  <si>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</si>
  <si>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</si>
  <si>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</si>
  <si>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</si>
  <si>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</si>
  <si>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</si>
  <si>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</si>
  <si>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</si>
  <si>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</si>
  <si>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</si>
  <si>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</si>
  <si>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</si>
  <si>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</si>
  <si>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</si>
  <si>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</si>
  <si>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</si>
  <si>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</si>
  <si>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</si>
  <si>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</si>
  <si>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</si>
  <si>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</si>
  <si>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</si>
  <si>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</si>
  <si>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</si>
  <si>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</si>
  <si>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</si>
  <si>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</si>
  <si>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</si>
  <si>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</si>
  <si>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</si>
  <si>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</si>
  <si>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</si>
  <si>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</si>
  <si>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</si>
  <si>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</si>
  <si>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</si>
  <si>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</si>
  <si>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</si>
  <si>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</si>
  <si>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</si>
  <si>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</si>
  <si>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</si>
  <si>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</si>
  <si>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</si>
  <si>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</si>
  <si>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</si>
  <si>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</si>
  <si>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</si>
  <si>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</si>
  <si>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</si>
  <si>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</si>
  <si>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</si>
  <si>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</si>
  <si>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</si>
  <si>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</si>
  <si>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</si>
  <si>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</si>
  <si>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</si>
  <si>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</si>
  <si>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</si>
  <si>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</si>
  <si>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</si>
  <si>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</si>
  <si>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</si>
  <si>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</si>
  <si>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</si>
  <si>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</si>
  <si>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</si>
  <si>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</si>
  <si>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</si>
  <si>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</si>
  <si>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</si>
  <si>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</si>
  <si>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</si>
  <si>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</si>
  <si>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</si>
  <si>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</si>
  <si>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</si>
  <si>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</si>
  <si>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</si>
  <si>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</si>
  <si>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</si>
  <si>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</si>
  <si>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</si>
  <si>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</si>
  <si>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</si>
  <si>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</si>
  <si>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</si>
  <si>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</si>
  <si>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</si>
  <si>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</si>
  <si>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</si>
  <si>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</si>
  <si>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</si>
  <si>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</si>
  <si>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</si>
  <si>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</si>
  <si>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</si>
  <si>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</si>
  <si>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</si>
  <si>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</si>
  <si>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</si>
  <si>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</si>
  <si>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</si>
  <si>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</si>
  <si>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</si>
  <si>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</si>
  <si>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</si>
  <si>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</si>
  <si>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</si>
  <si>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</si>
  <si>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</si>
  <si>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</si>
  <si>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</si>
  <si>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</si>
  <si>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</si>
  <si>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</si>
  <si>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</si>
  <si>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</si>
  <si>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</si>
  <si>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</si>
  <si>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</si>
  <si>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</si>
  <si>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</si>
  <si>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</si>
  <si>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</si>
  <si>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</si>
  <si>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</si>
  <si>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</si>
  <si>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</si>
  <si>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</si>
  <si>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</si>
  <si>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</si>
  <si>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</si>
  <si>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</si>
  <si>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</si>
  <si>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</si>
  <si>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</si>
  <si>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</si>
  <si>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</si>
  <si>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</si>
  <si>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</si>
  <si>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</si>
  <si>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</si>
  <si>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</si>
  <si>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</si>
  <si>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</si>
  <si>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</si>
  <si>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</si>
  <si>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</si>
  <si>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</si>
  <si>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</si>
  <si>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</si>
  <si>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</si>
  <si>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</si>
  <si>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</si>
  <si>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</si>
  <si>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</si>
  <si>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</si>
  <si>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</si>
  <si>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</si>
  <si>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</si>
  <si>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</si>
  <si>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</si>
  <si>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</si>
  <si>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</si>
  <si>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</si>
  <si>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</si>
  <si>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</si>
  <si>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</si>
  <si>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</si>
  <si>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</si>
  <si>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</si>
  <si>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</si>
  <si>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</si>
  <si>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</si>
  <si>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</si>
  <si>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</si>
  <si>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</si>
  <si>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</si>
  <si>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</si>
  <si>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</si>
  <si>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</si>
  <si>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</si>
  <si>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</si>
  <si>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</si>
  <si>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</si>
  <si>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</si>
  <si>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</si>
  <si>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</si>
  <si>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</si>
  <si>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</si>
  <si>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</si>
  <si>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</si>
  <si>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</si>
  <si>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</si>
  <si>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</si>
  <si>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</si>
  <si>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</si>
  <si>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</si>
  <si>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</si>
  <si>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</si>
  <si>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</si>
  <si>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</si>
  <si>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</si>
  <si>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</si>
  <si>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</si>
  <si>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</si>
  <si>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</si>
  <si>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</si>
  <si>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</si>
  <si>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</si>
  <si>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</si>
  <si>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</si>
  <si>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</si>
  <si>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</si>
  <si>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</si>
  <si>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</si>
  <si>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</si>
  <si>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</si>
  <si>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</si>
  <si>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</si>
  <si>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</si>
  <si>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</si>
  <si>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</si>
  <si>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</si>
  <si>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</si>
  <si>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</si>
  <si>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</si>
  <si>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</si>
  <si>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</si>
  <si>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</si>
  <si>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</si>
  <si>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</si>
  <si>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</si>
  <si>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</si>
  <si>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</si>
  <si>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</si>
  <si>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</si>
  <si>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</si>
  <si>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</si>
  <si>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</si>
  <si>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</si>
  <si>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</si>
  <si>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</si>
  <si>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</si>
  <si>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</si>
  <si>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</si>
  <si>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</si>
  <si>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</si>
  <si>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</si>
  <si>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</si>
  <si>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</si>
  <si>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</si>
  <si>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</si>
  <si>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</si>
  <si>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</si>
  <si>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</si>
  <si>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</si>
  <si>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</si>
  <si>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</si>
  <si>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</si>
  <si>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</si>
  <si>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</si>
  <si>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</si>
  <si>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</si>
  <si>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</si>
  <si>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</si>
  <si>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</si>
  <si>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</si>
  <si>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</si>
  <si>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</si>
  <si>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</si>
  <si>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</si>
  <si>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</si>
  <si>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</si>
  <si>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</si>
  <si>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</si>
  <si>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</si>
  <si>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</si>
  <si>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</si>
  <si>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</si>
  <si>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</si>
  <si>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</si>
  <si>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</si>
  <si>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</si>
  <si>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</si>
  <si>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</si>
  <si>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</si>
  <si>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</si>
  <si>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</si>
  <si>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</si>
  <si>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</si>
  <si>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</si>
  <si>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</si>
  <si>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</si>
  <si>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</si>
  <si>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</si>
  <si>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</si>
  <si>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</si>
  <si>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</si>
  <si>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</si>
  <si>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</si>
  <si>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</si>
  <si>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</si>
  <si>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</si>
  <si>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</si>
  <si>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</si>
  <si>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</si>
  <si>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</si>
  <si>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</si>
  <si>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</si>
  <si>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</si>
  <si>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</si>
  <si>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</si>
  <si>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</si>
  <si>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</si>
  <si>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</si>
  <si>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</si>
  <si>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</si>
  <si>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</si>
  <si>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</si>
  <si>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</si>
  <si>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</si>
  <si>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</si>
  <si>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</si>
  <si>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</si>
  <si>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</si>
  <si>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</si>
  <si>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</si>
  <si>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</si>
  <si>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</si>
  <si>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</si>
  <si>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</si>
  <si>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</si>
  <si>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</si>
  <si>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</si>
  <si>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</si>
  <si>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</si>
  <si>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</si>
  <si>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</si>
  <si>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</si>
  <si>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</si>
  <si>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</si>
  <si>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</si>
  <si>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</si>
  <si>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</si>
  <si>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</si>
  <si>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</si>
  <si>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</si>
  <si>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</si>
  <si>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</si>
  <si>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</si>
  <si>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</si>
  <si>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</si>
  <si>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</si>
  <si>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</si>
  <si>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</si>
  <si>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</si>
  <si>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</si>
  <si>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</si>
  <si>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</si>
  <si>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</si>
  <si>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</si>
  <si>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</si>
  <si>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</si>
  <si>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</si>
  <si>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</si>
  <si>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</si>
  <si>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</si>
  <si>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</si>
  <si>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</si>
  <si>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</si>
  <si>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</si>
  <si>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</si>
  <si>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</si>
  <si>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</si>
  <si>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</si>
  <si>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</si>
  <si>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</si>
  <si>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</si>
  <si>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</si>
  <si>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</si>
  <si>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</si>
  <si>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</si>
  <si>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</si>
  <si>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</si>
  <si>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</si>
  <si>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</si>
  <si>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</si>
  <si>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</si>
  <si>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</si>
  <si>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</si>
  <si>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</si>
  <si>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</si>
  <si>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</si>
  <si>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</si>
  <si>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</si>
  <si>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</si>
  <si>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</si>
  <si>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</si>
  <si>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</si>
  <si>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</si>
  <si>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</si>
  <si>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</si>
  <si>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</si>
  <si>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</si>
  <si>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</si>
  <si>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</si>
  <si>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</si>
  <si>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</si>
  <si>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</si>
  <si>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</si>
  <si>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</si>
  <si>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</si>
  <si>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</si>
  <si>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</si>
  <si>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</si>
  <si>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</si>
  <si>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</si>
  <si>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</si>
  <si>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</si>
  <si>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</si>
  <si>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</si>
  <si>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</si>
  <si>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</si>
  <si>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</si>
  <si>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</si>
  <si>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</si>
  <si>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</si>
  <si>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</si>
  <si>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</si>
  <si>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</si>
  <si>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</si>
  <si>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</si>
  <si>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</si>
  <si>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</si>
  <si>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</si>
  <si>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</si>
  <si>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</si>
  <si>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</si>
  <si>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</si>
  <si>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</si>
  <si>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</si>
  <si>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</si>
  <si>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</si>
  <si>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</si>
  <si>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</si>
  <si>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</si>
  <si>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</si>
  <si>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</si>
  <si>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</si>
  <si>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</si>
  <si>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</si>
  <si>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</si>
  <si>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</si>
  <si>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</si>
  <si>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</si>
  <si>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</si>
  <si>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</si>
  <si>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</si>
  <si>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</si>
  <si>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</si>
  <si>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</si>
  <si>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</si>
  <si>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</si>
  <si>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</si>
  <si>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</si>
  <si>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</si>
  <si>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</si>
  <si>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</si>
  <si>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</si>
  <si>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</si>
  <si>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</si>
  <si>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</si>
  <si>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</si>
  <si>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</si>
  <si>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</si>
  <si>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</si>
  <si>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</si>
  <si>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</si>
  <si>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</si>
  <si>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</si>
  <si>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</si>
  <si>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</si>
  <si>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</si>
  <si>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</si>
  <si>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</si>
  <si>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</si>
  <si>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</si>
  <si>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</si>
  <si>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</si>
  <si>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</si>
  <si>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</si>
  <si>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</si>
  <si>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</si>
  <si>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</si>
  <si>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</si>
  <si>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</si>
  <si>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</si>
  <si>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</si>
  <si>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</si>
  <si>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</si>
  <si>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</si>
  <si>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</si>
  <si>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</si>
  <si>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</si>
  <si>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</si>
  <si>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</si>
  <si>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</si>
  <si>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</si>
  <si>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</si>
  <si>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</si>
  <si>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</si>
  <si>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</si>
  <si>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</si>
  <si>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</si>
  <si>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</si>
  <si>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</si>
  <si>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</si>
  <si>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</si>
  <si>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</si>
  <si>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</si>
  <si>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</si>
  <si>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</si>
  <si>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</si>
  <si>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</si>
  <si>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</si>
  <si>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</si>
  <si>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</si>
  <si>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</si>
  <si>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</si>
  <si>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</si>
  <si>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</si>
  <si>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</si>
  <si>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</si>
  <si>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</si>
  <si>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</si>
  <si>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</si>
  <si>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</si>
  <si>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</si>
  <si>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</si>
  <si>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</si>
  <si>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</si>
  <si>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</si>
  <si>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</si>
  <si>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</si>
  <si>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</si>
  <si>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</si>
  <si>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</si>
  <si>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</si>
  <si>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</si>
  <si>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</si>
  <si>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</si>
  <si>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</si>
  <si>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</si>
  <si>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</si>
  <si>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</si>
  <si>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</si>
  <si>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</si>
  <si>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</si>
  <si>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</si>
  <si>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</si>
  <si>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</si>
  <si>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</si>
  <si>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</si>
  <si>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</si>
  <si>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</si>
  <si>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</si>
  <si>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</si>
  <si>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</si>
  <si>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</si>
  <si>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</si>
  <si>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</si>
  <si>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</si>
  <si>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</si>
  <si>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</si>
  <si>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</si>
  <si>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</si>
  <si>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</si>
  <si>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</si>
  <si>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</si>
  <si>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</si>
  <si>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</si>
  <si>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</si>
  <si>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</si>
  <si>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</si>
  <si>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</si>
  <si>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</si>
  <si>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</si>
  <si>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</si>
  <si>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</si>
  <si>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</si>
  <si>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</si>
  <si>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</si>
  <si>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</si>
  <si>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</si>
  <si>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</si>
  <si>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</si>
  <si>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</si>
  <si>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</si>
  <si>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</si>
  <si>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</si>
  <si>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</si>
  <si>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</si>
  <si>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</si>
  <si>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</si>
  <si>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</si>
  <si>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</si>
  <si>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</si>
  <si>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</si>
  <si>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</si>
  <si>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</si>
  <si>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</si>
  <si>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</si>
  <si>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</si>
  <si>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</si>
  <si>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</si>
  <si>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</si>
  <si>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</si>
  <si>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</si>
  <si>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</si>
  <si>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</si>
  <si>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</si>
  <si>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</si>
  <si>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</si>
  <si>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</si>
  <si>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</si>
  <si>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</si>
  <si>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</si>
  <si>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</si>
  <si>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</si>
  <si>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</si>
  <si>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</si>
  <si>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</si>
  <si>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</si>
  <si>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</si>
  <si>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</si>
  <si>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</si>
  <si>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</si>
  <si>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</si>
  <si>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</si>
  <si>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</si>
  <si>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</si>
  <si>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</si>
  <si>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</si>
  <si>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</si>
  <si>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</si>
  <si>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</si>
  <si>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</si>
  <si>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</si>
  <si>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</si>
  <si>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</si>
  <si>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</si>
  <si>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</si>
  <si>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</si>
  <si>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</si>
  <si>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</si>
  <si>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</si>
  <si>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</si>
  <si>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</si>
  <si>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</si>
  <si>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</si>
  <si>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</si>
  <si>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</si>
  <si>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</si>
  <si>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</si>
  <si>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</si>
  <si>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</si>
  <si>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</si>
  <si>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</si>
  <si>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</si>
  <si>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</si>
  <si>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</si>
  <si>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</si>
  <si>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</si>
  <si>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</si>
  <si>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</si>
  <si>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</si>
  <si>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</si>
  <si>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</si>
  <si>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</si>
  <si>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</si>
  <si>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</si>
  <si>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</si>
  <si>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</si>
  <si>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</si>
  <si>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</si>
  <si>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</si>
  <si>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</si>
  <si>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</si>
  <si>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</si>
  <si>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</si>
  <si>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</si>
  <si>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</si>
  <si>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</si>
  <si>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</si>
  <si>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</si>
  <si>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</si>
  <si>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</si>
  <si>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</si>
  <si>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</si>
  <si>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</si>
  <si>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</si>
  <si>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</si>
  <si>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</si>
  <si>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</si>
  <si>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</si>
  <si>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</si>
  <si>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</si>
  <si>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</si>
  <si>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</si>
  <si>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</si>
  <si>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</si>
  <si>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</si>
  <si>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</si>
  <si>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</si>
  <si>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</si>
  <si>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</si>
  <si>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</si>
  <si>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</si>
  <si>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</si>
  <si>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</si>
  <si>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</si>
  <si>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</si>
  <si>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</si>
  <si>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</si>
  <si>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</si>
  <si>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</si>
  <si>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</si>
  <si>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</si>
  <si>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</si>
  <si>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</si>
  <si>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</si>
  <si>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</si>
  <si>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</si>
  <si>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</si>
  <si>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</si>
  <si>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</si>
  <si>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</si>
  <si>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</si>
  <si>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</si>
  <si>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</si>
  <si>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</si>
  <si>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</si>
  <si>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</si>
  <si>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</si>
  <si>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</si>
  <si>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</si>
  <si>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</si>
  <si>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</si>
  <si>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</si>
  <si>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</si>
  <si>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</si>
  <si>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</si>
  <si>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</si>
  <si>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</si>
  <si>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</si>
  <si>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</si>
  <si>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</si>
  <si>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</si>
  <si>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</si>
  <si>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</si>
  <si>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</si>
  <si>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</si>
  <si>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</si>
  <si>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</si>
  <si>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</si>
  <si>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</si>
  <si>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</si>
  <si>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</si>
  <si>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</si>
  <si>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</si>
  <si>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</si>
  <si>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</si>
  <si>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</si>
  <si>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</si>
  <si>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</si>
  <si>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</si>
  <si>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</si>
  <si>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</si>
  <si>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</si>
  <si>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</si>
  <si>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</si>
  <si>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</si>
  <si>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</si>
  <si>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</si>
  <si>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</si>
  <si>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</si>
  <si>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</si>
  <si>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</si>
  <si>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</si>
  <si>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</si>
  <si>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</si>
  <si>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</si>
  <si>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</si>
  <si>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</si>
  <si>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</si>
  <si>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</si>
  <si>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</si>
  <si>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</si>
  <si>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</si>
  <si>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</si>
  <si>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</si>
  <si>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</si>
  <si>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</si>
  <si>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</si>
  <si>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</si>
  <si>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</si>
  <si>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</si>
  <si>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</si>
  <si>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</si>
  <si>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</si>
  <si>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</si>
  <si>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</si>
  <si>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</si>
  <si>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</si>
  <si>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</si>
  <si>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</si>
  <si>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</si>
  <si>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</si>
  <si>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</si>
  <si>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</si>
  <si>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</si>
  <si>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</si>
  <si>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</si>
  <si>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</si>
  <si>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</si>
  <si>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</si>
  <si>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</si>
  <si>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</si>
  <si>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</si>
  <si>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</si>
  <si>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</si>
  <si>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</si>
  <si>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</si>
  <si>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</si>
  <si>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</si>
  <si>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</si>
  <si>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</si>
  <si>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</si>
  <si>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</si>
  <si>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</si>
  <si>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</si>
  <si>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</si>
  <si>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</si>
  <si>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</si>
  <si>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</si>
  <si>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</si>
  <si>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</si>
  <si>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</si>
  <si>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</si>
  <si>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</si>
  <si>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</si>
  <si>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</si>
  <si>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</si>
  <si>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</si>
  <si>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</si>
  <si>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</si>
  <si>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</si>
  <si>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</si>
  <si>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</si>
  <si>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</si>
  <si>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</si>
  <si>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</si>
  <si>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</si>
  <si>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</si>
  <si>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</si>
  <si>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</si>
  <si>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</si>
  <si>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</si>
  <si>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</si>
  <si>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</si>
  <si>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</si>
  <si>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</si>
  <si>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</si>
  <si>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</si>
  <si>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</si>
  <si>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</si>
  <si>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</si>
  <si>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</si>
  <si>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</si>
  <si>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</si>
  <si>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</si>
  <si>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</si>
  <si>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</si>
  <si>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</si>
  <si>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</si>
  <si>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</si>
  <si>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</si>
  <si>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</si>
  <si>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</si>
  <si>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</si>
  <si>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</si>
  <si>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</si>
  <si>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</si>
  <si>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</si>
  <si>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</si>
  <si>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</si>
  <si>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</si>
  <si>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</si>
  <si>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</si>
  <si>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</si>
  <si>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</si>
  <si>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</si>
  <si>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</si>
  <si>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</si>
  <si>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</si>
  <si>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</si>
  <si>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</si>
  <si>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</si>
  <si>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</si>
  <si>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</si>
  <si>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</si>
  <si>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</si>
  <si>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</si>
  <si>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</si>
  <si>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</si>
  <si>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</si>
  <si>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</si>
  <si>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</si>
  <si>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</si>
  <si>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</si>
  <si>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</si>
  <si>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</si>
  <si>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</si>
  <si>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</si>
  <si>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</si>
  <si>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</si>
  <si>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</si>
  <si>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</si>
  <si>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</si>
  <si>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</si>
  <si>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</si>
  <si>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</si>
  <si>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</si>
  <si>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</si>
  <si>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</si>
  <si>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</si>
  <si>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</si>
  <si>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</si>
  <si>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</si>
  <si>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</si>
  <si>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</si>
  <si>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</si>
  <si>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</si>
  <si>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</si>
  <si>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</si>
  <si>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</si>
  <si>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</si>
  <si>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</si>
  <si>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</si>
  <si>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</si>
  <si>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</si>
  <si>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</si>
  <si>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</si>
  <si>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</si>
  <si>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</si>
  <si>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</si>
  <si>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</si>
  <si>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</si>
  <si>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</si>
  <si>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</si>
  <si>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</si>
  <si>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</si>
  <si>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</si>
  <si>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</si>
  <si>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</si>
  <si>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</si>
  <si>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</si>
  <si>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</si>
  <si>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</si>
  <si>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</si>
  <si>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</si>
  <si>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</si>
  <si>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</si>
  <si>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</si>
  <si>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</si>
  <si>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</si>
  <si>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</si>
  <si>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</si>
  <si>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</si>
  <si>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</si>
  <si>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</si>
  <si>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</si>
  <si>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</si>
  <si>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</si>
  <si>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</si>
  <si>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</si>
  <si>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</si>
  <si>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</si>
  <si>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</si>
  <si>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</si>
  <si>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</si>
  <si>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</si>
  <si>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</si>
  <si>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</si>
  <si>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</si>
  <si>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</si>
  <si>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</si>
  <si>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</si>
  <si>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</si>
  <si>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</si>
  <si>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</si>
  <si>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</si>
  <si>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</si>
  <si>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</si>
  <si>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</si>
  <si>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</si>
  <si>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</si>
  <si>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</si>
  <si>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</si>
  <si>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</si>
  <si>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</si>
  <si>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</si>
  <si>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</si>
  <si>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</si>
  <si>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</si>
  <si>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</si>
  <si>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</si>
  <si>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</si>
  <si>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</si>
  <si>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</si>
  <si>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</si>
  <si>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</si>
  <si>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</si>
  <si>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</si>
  <si>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</si>
  <si>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</si>
  <si>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</si>
  <si>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</si>
  <si>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</si>
  <si>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</si>
  <si>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</si>
  <si>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</si>
  <si>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</si>
  <si>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</si>
  <si>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</si>
  <si>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</si>
  <si>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</si>
  <si>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</si>
  <si>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</si>
  <si>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</si>
  <si>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</si>
  <si>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</si>
  <si>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</si>
  <si>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</si>
  <si>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</si>
  <si>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</si>
  <si>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</si>
  <si>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</si>
  <si>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</si>
  <si>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</si>
  <si>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</si>
  <si>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</si>
  <si>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</si>
  <si>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</si>
  <si>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</si>
  <si>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</si>
  <si>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</si>
  <si>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</si>
  <si>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</si>
  <si>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</si>
  <si>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</si>
  <si>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</si>
  <si>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</si>
  <si>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</si>
  <si>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</si>
  <si>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</si>
  <si>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</si>
  <si>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</si>
  <si>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</si>
  <si>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</si>
  <si>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</si>
  <si>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</si>
  <si>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</si>
  <si>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</si>
  <si>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</si>
  <si>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</si>
  <si>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</si>
  <si>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</si>
  <si>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</si>
  <si>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</si>
  <si>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</si>
  <si>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</si>
  <si>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</si>
  <si>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</si>
  <si>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</si>
  <si>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</si>
  <si>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</si>
  <si>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</si>
  <si>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</si>
  <si>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</si>
  <si>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</si>
  <si>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</si>
  <si>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</si>
  <si>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</si>
  <si>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</si>
  <si>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</si>
  <si>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</si>
  <si>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</si>
  <si>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</si>
  <si>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</si>
  <si>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</si>
  <si>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</si>
  <si>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</si>
  <si>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</si>
  <si>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</si>
  <si>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</si>
  <si>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</si>
  <si>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</si>
  <si>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</si>
  <si>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</si>
  <si>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</si>
  <si>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</si>
  <si>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</si>
  <si>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</si>
  <si>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</si>
  <si>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</si>
  <si>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</si>
  <si>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</si>
  <si>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</si>
  <si>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</si>
  <si>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</si>
  <si>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</si>
  <si>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</si>
  <si>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</si>
  <si>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</si>
  <si>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</si>
  <si>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</si>
  <si>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</si>
  <si>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</si>
  <si>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</si>
  <si>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</si>
  <si>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</si>
  <si>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</si>
  <si>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</si>
  <si>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</si>
  <si>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</si>
  <si>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</si>
  <si>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</si>
  <si>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</si>
  <si>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</si>
  <si>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</si>
  <si>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</si>
  <si>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</si>
  <si>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</si>
  <si>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</si>
  <si>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</si>
  <si>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</si>
  <si>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</si>
  <si>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</si>
  <si>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</si>
  <si>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</si>
  <si>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</si>
  <si>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</si>
  <si>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</si>
  <si>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</si>
  <si>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</si>
  <si>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</si>
  <si>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</si>
  <si>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</si>
  <si>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</si>
  <si>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</si>
  <si>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</si>
  <si>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</si>
  <si>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</si>
  <si>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</si>
  <si>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</si>
  <si>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</si>
  <si>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</si>
  <si>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</si>
  <si>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</si>
  <si>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</si>
  <si>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</si>
  <si>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</si>
  <si>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</si>
  <si>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</si>
  <si>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</si>
  <si>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</si>
  <si>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</si>
  <si>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</si>
  <si>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</si>
  <si>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</si>
  <si>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</si>
  <si>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</si>
  <si>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</si>
  <si>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</si>
  <si>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</si>
  <si>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</si>
  <si>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</si>
  <si>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</si>
  <si>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</si>
  <si>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</si>
  <si>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</si>
  <si>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</si>
  <si>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</si>
  <si>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</si>
  <si>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</si>
  <si>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</si>
  <si>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</si>
  <si>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</si>
  <si>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</si>
  <si>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</si>
  <si>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</si>
  <si>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</si>
  <si>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</si>
  <si>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</si>
  <si>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</si>
  <si>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</si>
  <si>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</si>
  <si>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</si>
  <si>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</si>
  <si>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</si>
  <si>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</si>
  <si>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</si>
  <si>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</si>
  <si>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</si>
  <si>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</si>
  <si>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</si>
  <si>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</si>
  <si>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</si>
  <si>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</si>
  <si>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</si>
  <si>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</si>
  <si>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</si>
  <si>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</si>
  <si>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</si>
  <si>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</si>
  <si>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</si>
  <si>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</si>
  <si>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</si>
  <si>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</si>
  <si>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</si>
  <si>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</si>
  <si>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</si>
  <si>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</si>
  <si>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</si>
  <si>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</si>
  <si>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</si>
  <si>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</si>
  <si>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</si>
  <si>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</si>
  <si>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</si>
  <si>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</si>
  <si>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</si>
  <si>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</si>
  <si>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</si>
  <si>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</si>
  <si>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</si>
  <si>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</si>
  <si>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</si>
  <si>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</si>
  <si>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</si>
  <si>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</si>
  <si>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</si>
  <si>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</si>
  <si>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</si>
  <si>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</si>
  <si>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</si>
  <si>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</si>
  <si>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</si>
  <si>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</si>
  <si>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</si>
  <si>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</si>
  <si>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</si>
  <si>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</si>
  <si>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</si>
  <si>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</si>
  <si>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</si>
  <si>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</si>
  <si>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</si>
  <si>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</si>
  <si>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</si>
  <si>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</si>
  <si>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</si>
  <si>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</si>
  <si>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</si>
  <si>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</si>
  <si>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</si>
  <si>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</si>
  <si>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</si>
  <si>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</si>
  <si>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</si>
  <si>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</si>
  <si>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</si>
  <si>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</si>
  <si>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</si>
  <si>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</si>
  <si>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</si>
  <si>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</si>
  <si>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</si>
  <si>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</si>
  <si>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</si>
  <si>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</si>
  <si>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</si>
  <si>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</si>
  <si>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</si>
  <si>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</si>
  <si>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</si>
  <si>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</si>
  <si>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</si>
  <si>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</si>
  <si>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</si>
  <si>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</si>
  <si>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</si>
  <si>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</si>
  <si>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</si>
  <si>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</si>
  <si>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</si>
  <si>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</si>
  <si>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</si>
  <si>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</si>
  <si>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</si>
  <si>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</si>
  <si>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</si>
  <si>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</si>
  <si>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</si>
  <si>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</si>
  <si>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</si>
  <si>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</si>
  <si>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</si>
  <si>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</si>
  <si>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</si>
  <si>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</si>
  <si>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</si>
  <si>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</si>
  <si>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</si>
  <si>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</si>
  <si>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</si>
  <si>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</si>
  <si>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</si>
  <si>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</si>
  <si>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</si>
  <si>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</si>
  <si>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</si>
  <si>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</si>
  <si>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</si>
  <si>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</si>
  <si>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</si>
  <si>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</si>
  <si>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</si>
  <si>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</si>
  <si>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</si>
  <si>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</si>
  <si>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</si>
  <si>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</si>
  <si>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</si>
  <si>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</si>
  <si>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</si>
  <si>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</si>
  <si>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</si>
  <si>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</si>
  <si>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</si>
  <si>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</si>
  <si>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</si>
  <si>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</si>
  <si>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</si>
  <si>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</si>
  <si>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</si>
  <si>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</si>
  <si>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</si>
  <si>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</si>
  <si>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</si>
  <si>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</si>
  <si>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</si>
  <si>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</si>
  <si>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</si>
  <si>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</si>
  <si>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</si>
  <si>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</si>
  <si>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</si>
  <si>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</si>
  <si>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</si>
  <si>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</si>
  <si>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</si>
  <si>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</si>
  <si>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</si>
  <si>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</si>
  <si>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</si>
  <si>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</si>
  <si>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</si>
  <si>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</si>
  <si>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</si>
  <si>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</si>
  <si>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</si>
  <si>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</si>
  <si>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</si>
  <si>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</si>
  <si>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</si>
  <si>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</si>
  <si>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</si>
  <si>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</si>
  <si>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</si>
  <si>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</si>
  <si>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</si>
  <si>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</si>
  <si>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</si>
  <si>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</si>
  <si>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</si>
  <si>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</si>
  <si>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</si>
  <si>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</si>
  <si>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</si>
  <si>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</si>
  <si>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</si>
  <si>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</si>
  <si>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</si>
  <si>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</si>
  <si>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</si>
  <si>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</si>
  <si>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</si>
  <si>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</si>
  <si>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</si>
  <si>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</si>
  <si>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</si>
  <si>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</si>
  <si>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</si>
  <si>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</si>
  <si>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</si>
  <si>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</si>
  <si>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</si>
  <si>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</si>
  <si>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</si>
  <si>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</si>
  <si>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</si>
  <si>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</si>
  <si>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</si>
  <si>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</si>
  <si>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</si>
  <si>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</si>
  <si>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</si>
  <si>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</si>
  <si>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</si>
  <si>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</si>
  <si>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</si>
  <si>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</si>
  <si>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</si>
  <si>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</si>
  <si>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</si>
  <si>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</si>
  <si>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</si>
  <si>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</si>
  <si>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</si>
  <si>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</si>
  <si>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</si>
  <si>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</si>
  <si>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</si>
  <si>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</si>
  <si>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</si>
  <si>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</si>
  <si>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</si>
  <si>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</si>
  <si>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</si>
  <si>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</si>
  <si>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</si>
  <si>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</si>
  <si>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</si>
  <si>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</si>
  <si>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</si>
  <si>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</si>
  <si>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</si>
  <si>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</si>
  <si>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</si>
  <si>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</si>
  <si>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</si>
  <si>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</si>
  <si>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</si>
  <si>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</si>
  <si>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</si>
  <si>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</si>
  <si>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</si>
  <si>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</si>
  <si>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</si>
  <si>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</si>
  <si>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</si>
  <si>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</si>
  <si>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</si>
  <si>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</si>
  <si>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</si>
  <si>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</si>
  <si>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</si>
  <si>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</si>
  <si>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</si>
  <si>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</si>
  <si>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</si>
  <si>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</si>
  <si>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</si>
  <si>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</si>
  <si>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</si>
  <si>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</si>
  <si>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</si>
  <si>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</si>
  <si>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</si>
  <si>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</si>
  <si>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</si>
  <si>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</si>
  <si>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</si>
  <si>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</si>
  <si>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</si>
  <si>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</si>
  <si>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</si>
  <si>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</si>
  <si>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</si>
  <si>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</si>
  <si>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</si>
  <si>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</si>
  <si>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</si>
  <si>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</si>
  <si>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</si>
  <si>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</si>
  <si>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</si>
  <si>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</si>
  <si>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</si>
  <si>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</si>
  <si>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</si>
  <si>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</si>
  <si>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</si>
  <si>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</si>
  <si>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</si>
  <si>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</si>
  <si>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</si>
  <si>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</si>
  <si>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</si>
  <si>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</si>
  <si>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</si>
  <si>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</si>
  <si>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</si>
  <si>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</si>
  <si>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</si>
  <si>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</si>
  <si>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</si>
  <si>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</si>
  <si>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</si>
  <si>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</si>
  <si>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</si>
  <si>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</si>
  <si>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</si>
  <si>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</si>
  <si>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</si>
  <si>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</si>
  <si>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</si>
  <si>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</si>
  <si>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</si>
  <si>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</si>
  <si>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</si>
  <si>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</si>
  <si>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</si>
  <si>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</si>
  <si>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</si>
  <si>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</si>
  <si>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</si>
  <si>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</si>
  <si>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</si>
  <si>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</si>
  <si>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</si>
  <si>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</si>
  <si>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</si>
  <si>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</si>
  <si>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</si>
  <si>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</si>
  <si>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</si>
  <si>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</si>
  <si>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</si>
  <si>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</si>
  <si>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</si>
  <si>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</si>
  <si>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</si>
  <si>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</si>
  <si>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</si>
  <si>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</si>
  <si>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</si>
  <si>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</si>
  <si>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</si>
  <si>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</si>
  <si>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</si>
  <si>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</si>
  <si>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</si>
  <si>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</si>
  <si>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</si>
  <si>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</si>
  <si>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</si>
  <si>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</si>
  <si>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</si>
  <si>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</si>
  <si>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</si>
  <si>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</si>
  <si>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</si>
  <si>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</si>
  <si>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</si>
  <si>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</si>
  <si>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</si>
  <si>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</si>
  <si>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</si>
  <si>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</si>
  <si>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</si>
  <si>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</si>
  <si>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</si>
  <si>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</si>
  <si>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</si>
  <si>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</si>
  <si>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</si>
  <si>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</si>
  <si>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</si>
  <si>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</si>
  <si>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</si>
  <si>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</si>
  <si>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</si>
  <si>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</si>
  <si>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</si>
  <si>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</si>
  <si>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</si>
  <si>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</si>
  <si>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</si>
  <si>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</si>
  <si>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</si>
  <si>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</si>
  <si>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</si>
  <si>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</si>
  <si>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</si>
  <si>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</si>
  <si>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</si>
  <si>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</si>
  <si>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</si>
  <si>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</si>
  <si>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</si>
  <si>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</si>
  <si>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</si>
  <si>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</si>
  <si>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</si>
  <si>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</si>
  <si>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</si>
  <si>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</si>
  <si>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</si>
  <si>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</si>
  <si>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</si>
  <si>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</si>
  <si>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</si>
  <si>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</si>
  <si>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</si>
  <si>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</si>
  <si>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</si>
  <si>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</si>
  <si>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</si>
  <si>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</si>
  <si>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</si>
  <si>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</si>
  <si>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</si>
  <si>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</si>
  <si>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</si>
  <si>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</si>
  <si>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</si>
  <si>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</si>
  <si>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</si>
  <si>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</si>
  <si>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</si>
  <si>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</si>
  <si>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</si>
  <si>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</si>
  <si>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</si>
  <si>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</si>
  <si>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</si>
  <si>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</si>
  <si>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</si>
  <si>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</si>
  <si>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</si>
  <si>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</si>
  <si>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</si>
  <si>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</si>
  <si>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</si>
  <si>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</si>
  <si>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</si>
  <si>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</si>
  <si>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</si>
  <si>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</si>
  <si>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</si>
  <si>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</si>
  <si>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</si>
  <si>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</si>
  <si>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</si>
  <si>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</si>
  <si>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</si>
  <si>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</si>
  <si>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</si>
  <si>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</si>
  <si>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</si>
  <si>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</si>
  <si>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</si>
  <si>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</si>
  <si>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</si>
  <si>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</si>
  <si>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</si>
  <si>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</si>
  <si>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</si>
  <si>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</si>
  <si>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</si>
  <si>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</si>
  <si>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</si>
  <si>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</si>
  <si>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</si>
  <si>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</si>
  <si>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</si>
  <si>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</si>
  <si>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</si>
  <si>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</si>
  <si>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</si>
  <si>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</si>
  <si>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</si>
  <si>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</si>
  <si>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</si>
  <si>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</si>
  <si>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</si>
  <si>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</si>
  <si>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</si>
  <si>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</si>
  <si>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</si>
  <si>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</si>
  <si>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</si>
  <si>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</si>
  <si>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</si>
  <si>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</si>
  <si>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</si>
  <si>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</si>
  <si>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</si>
  <si>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</si>
  <si>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</si>
  <si>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</si>
  <si>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</si>
  <si>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</si>
  <si>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</si>
  <si>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</si>
  <si>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</si>
  <si>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</si>
  <si>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</si>
  <si>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</si>
  <si>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</si>
  <si>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</si>
  <si>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</si>
  <si>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</si>
  <si>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</si>
  <si>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</si>
  <si>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</si>
  <si>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</si>
  <si>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</si>
  <si>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</si>
  <si>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</si>
  <si>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</si>
  <si>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</si>
  <si>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</si>
  <si>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</si>
  <si>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</si>
  <si>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</si>
  <si>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</si>
  <si>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</si>
  <si>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</si>
  <si>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</si>
  <si>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</si>
  <si>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</si>
  <si>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</si>
  <si>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</si>
  <si>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</si>
  <si>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</si>
  <si>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</si>
  <si>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</si>
  <si>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</si>
  <si>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</si>
  <si>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</si>
  <si>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</si>
  <si>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</si>
  <si>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</si>
  <si>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</si>
  <si>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</si>
  <si>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</si>
  <si>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</si>
  <si>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</si>
  <si>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</si>
  <si>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</si>
  <si>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</si>
  <si>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</si>
  <si>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</si>
  <si>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</si>
  <si>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</si>
  <si>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</si>
  <si>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</si>
  <si>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</si>
  <si>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</si>
  <si>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</si>
  <si>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</si>
  <si>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</si>
  <si>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</si>
  <si>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</si>
  <si>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</si>
  <si>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</si>
  <si>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</si>
  <si>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</si>
  <si>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</si>
  <si>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</si>
  <si>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</si>
  <si>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</si>
  <si>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</si>
  <si>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</si>
  <si>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</si>
  <si>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</si>
  <si>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</si>
  <si>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</si>
  <si>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</si>
  <si>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</si>
  <si>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</si>
  <si>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</si>
  <si>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</si>
  <si>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</si>
  <si>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</si>
  <si>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</si>
  <si>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</si>
  <si>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</si>
  <si>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</si>
  <si>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</si>
  <si>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</si>
  <si>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</si>
  <si>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</si>
  <si>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</si>
  <si>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</si>
  <si>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</si>
  <si>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</si>
  <si>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</si>
  <si>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</si>
  <si>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</si>
  <si>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</si>
  <si>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</si>
  <si>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</si>
  <si>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</si>
  <si>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</si>
  <si>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</si>
  <si>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</si>
  <si>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</si>
  <si>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</si>
  <si>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</si>
  <si>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</si>
  <si>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</si>
  <si>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</si>
  <si>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</si>
  <si>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</si>
  <si>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</si>
  <si>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</si>
  <si>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</si>
  <si>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</si>
  <si>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</si>
  <si>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</si>
  <si>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</si>
  <si>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</si>
  <si>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</si>
  <si>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</si>
  <si>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</si>
  <si>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</si>
  <si>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</si>
  <si>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</si>
  <si>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</si>
  <si>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</si>
  <si>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</si>
  <si>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</si>
  <si>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</si>
  <si>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</si>
  <si>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</si>
  <si>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</si>
  <si>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</si>
  <si>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</si>
  <si>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</si>
  <si>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</si>
  <si>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</si>
  <si>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</si>
  <si>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</si>
  <si>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</si>
  <si>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</si>
  <si>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</si>
  <si>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</si>
  <si>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</si>
  <si>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</si>
  <si>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</si>
  <si>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</si>
  <si>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</si>
  <si>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</si>
  <si>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</si>
  <si>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</si>
  <si>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</si>
  <si>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</si>
  <si>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</si>
  <si>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</si>
  <si>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</si>
  <si>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</si>
  <si>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</si>
  <si>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</si>
  <si>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</si>
  <si>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</si>
  <si>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</si>
  <si>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</si>
  <si>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</si>
  <si>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</si>
  <si>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</si>
  <si>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</si>
  <si>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</si>
  <si>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</si>
  <si>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</si>
  <si>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</si>
  <si>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</si>
  <si>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</si>
  <si>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</si>
  <si>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</si>
  <si>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</si>
  <si>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</si>
  <si>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</si>
  <si>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</si>
  <si>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</si>
  <si>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</si>
  <si>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</si>
  <si>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</si>
  <si>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</si>
  <si>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</si>
  <si>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</si>
  <si>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</si>
  <si>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</si>
  <si>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</si>
  <si>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</si>
  <si>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</si>
  <si>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</si>
  <si>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</si>
  <si>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</si>
  <si>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</si>
  <si>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</si>
  <si>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</si>
  <si>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</si>
  <si>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</si>
  <si>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</si>
  <si>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</si>
  <si>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</si>
  <si>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</si>
  <si>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</si>
  <si>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</si>
  <si>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</si>
  <si>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</si>
  <si>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</si>
  <si>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</si>
  <si>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</si>
  <si>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</si>
  <si>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</si>
  <si>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</si>
  <si>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</si>
  <si>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</si>
  <si>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</si>
  <si>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</si>
  <si>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</si>
  <si>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</si>
  <si>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</si>
  <si>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</si>
  <si>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</si>
  <si>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</si>
  <si>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</si>
  <si>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</si>
  <si>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</si>
  <si>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</si>
  <si>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</si>
  <si>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</si>
  <si>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</si>
  <si>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</si>
  <si>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</si>
  <si>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</si>
  <si>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</si>
  <si>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</si>
  <si>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</si>
  <si>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</si>
  <si>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</si>
  <si>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</si>
  <si>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</si>
  <si>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</si>
  <si>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</si>
  <si>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</si>
  <si>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</si>
  <si>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</si>
  <si>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</si>
  <si>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</si>
  <si>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</si>
  <si>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</si>
  <si>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</si>
  <si>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</si>
  <si>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</si>
  <si>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</si>
  <si>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</si>
  <si>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</si>
  <si>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</si>
  <si>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</si>
  <si>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</si>
  <si>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</si>
  <si>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</si>
  <si>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</si>
  <si>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</si>
  <si>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</si>
  <si>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</si>
  <si>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</si>
  <si>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</si>
  <si>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</si>
  <si>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</si>
  <si>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</si>
  <si>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</si>
  <si>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</si>
  <si>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</si>
  <si>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</si>
  <si>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</si>
  <si>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</si>
  <si>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</si>
  <si>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</si>
  <si>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</si>
  <si>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</si>
  <si>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</si>
  <si>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</si>
  <si>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</si>
  <si>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</si>
  <si>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</si>
  <si>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</si>
  <si>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</si>
  <si>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</si>
  <si>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</si>
  <si>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</si>
  <si>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</si>
  <si>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</si>
  <si>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</si>
  <si>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</si>
  <si>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</si>
  <si>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</si>
  <si>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</si>
  <si>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</si>
  <si>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</si>
  <si>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</si>
  <si>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</si>
  <si>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</si>
  <si>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</si>
  <si>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</si>
  <si>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</si>
  <si>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</si>
  <si>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</si>
  <si>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</si>
  <si>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</si>
  <si>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</si>
  <si>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</si>
  <si>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</si>
  <si>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</si>
  <si>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</si>
  <si>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</si>
  <si>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</si>
  <si>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</si>
  <si>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</si>
  <si>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</si>
  <si>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</si>
  <si>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</si>
  <si>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</si>
  <si>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</si>
  <si>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</si>
  <si>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</si>
  <si>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</si>
  <si>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</si>
  <si>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</si>
  <si>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</si>
  <si>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</si>
  <si>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</si>
  <si>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</si>
  <si>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</si>
  <si>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</si>
  <si>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</si>
  <si>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</si>
  <si>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</si>
  <si>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</si>
  <si>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</si>
  <si>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</si>
  <si>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</si>
  <si>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</si>
  <si>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</si>
  <si>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</si>
  <si>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</si>
  <si>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</si>
  <si>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</si>
  <si>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</si>
  <si>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</si>
  <si>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</si>
  <si>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</si>
  <si>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</si>
  <si>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</si>
  <si>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</si>
  <si>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</si>
  <si>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</si>
  <si>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</si>
  <si>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</si>
  <si>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</si>
  <si>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</si>
  <si>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</si>
  <si>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</si>
  <si>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</si>
  <si>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</si>
  <si>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</si>
  <si>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</si>
  <si>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</si>
  <si>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</si>
  <si>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</si>
  <si>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</si>
  <si>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</si>
  <si>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</si>
  <si>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</si>
  <si>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</si>
  <si>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</si>
  <si>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</si>
  <si>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</si>
  <si>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</si>
  <si>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</si>
  <si>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</si>
  <si>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</si>
  <si>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</si>
  <si>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</si>
  <si>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</si>
  <si>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</si>
  <si>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</si>
  <si>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</si>
  <si>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</si>
  <si>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</si>
  <si>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</si>
  <si>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</si>
  <si>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</si>
  <si>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</si>
  <si>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</si>
  <si>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</si>
  <si>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</si>
  <si>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</si>
  <si>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</si>
  <si>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</si>
  <si>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</si>
  <si>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</si>
  <si>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</si>
  <si>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</si>
  <si>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</si>
  <si>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</si>
  <si>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</si>
  <si>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</si>
  <si>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</si>
  <si>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</si>
  <si>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</si>
  <si>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</si>
  <si>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</si>
  <si>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</si>
  <si>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</si>
  <si>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</si>
  <si>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</si>
  <si>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</si>
  <si>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</si>
  <si>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</si>
  <si>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</si>
  <si>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</si>
  <si>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</si>
  <si>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</si>
  <si>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</si>
  <si>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</si>
  <si>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</si>
  <si>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</si>
  <si>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</si>
  <si>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</si>
  <si>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</si>
  <si>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</si>
  <si>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</si>
  <si>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</si>
  <si>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</si>
  <si>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</si>
  <si>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</si>
  <si>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</si>
  <si>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</si>
  <si>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</si>
  <si>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</si>
  <si>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</si>
  <si>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</si>
  <si>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</si>
  <si>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</si>
  <si>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</si>
  <si>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</si>
  <si>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</si>
  <si>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</si>
  <si>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</si>
  <si>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</si>
  <si>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</si>
  <si>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</si>
  <si>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</si>
  <si>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</si>
  <si>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</si>
  <si>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</si>
  <si>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</si>
  <si>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</si>
  <si>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</si>
  <si>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</si>
  <si>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</si>
  <si>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</si>
  <si>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</si>
  <si>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</si>
  <si>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</si>
  <si>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</si>
  <si>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</si>
  <si>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</si>
  <si>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</si>
  <si>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</si>
  <si>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</si>
  <si>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</si>
  <si>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</si>
  <si>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</si>
  <si>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</si>
  <si>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</si>
  <si>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</si>
  <si>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</si>
  <si>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</si>
  <si>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</si>
  <si>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</si>
  <si>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</si>
  <si>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</si>
  <si>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</si>
  <si>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</si>
  <si>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</si>
  <si>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</si>
  <si>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</si>
  <si>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</si>
  <si>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</si>
  <si>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</si>
  <si>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</si>
  <si>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</si>
  <si>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</si>
  <si>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</si>
  <si>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</si>
  <si>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</si>
  <si>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</si>
  <si>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</si>
  <si>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</si>
  <si>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</si>
  <si>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</si>
  <si>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</si>
  <si>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</si>
  <si>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</si>
  <si>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</si>
  <si>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</si>
  <si>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</si>
  <si>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</si>
  <si>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</si>
  <si>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</si>
  <si>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</si>
  <si>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</si>
  <si>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</si>
  <si>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</si>
  <si>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</si>
  <si>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</si>
  <si>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</si>
  <si>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</si>
  <si>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</si>
  <si>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</si>
  <si>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</si>
  <si>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</si>
  <si>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</si>
  <si>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</si>
  <si>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</si>
  <si>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</si>
  <si>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</si>
  <si>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</si>
  <si>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</si>
  <si>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</si>
  <si>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</si>
  <si>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</si>
  <si>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</si>
  <si>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</si>
  <si>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</si>
  <si>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</si>
  <si>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</si>
  <si>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</si>
  <si>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</si>
  <si>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</si>
  <si>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</si>
  <si>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</si>
  <si>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</si>
  <si>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</si>
  <si>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</si>
  <si>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</si>
  <si>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</si>
  <si>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</si>
  <si>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</si>
  <si>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</si>
  <si>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</si>
  <si>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</si>
  <si>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</si>
  <si>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</si>
  <si>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</si>
  <si>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</si>
  <si>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</si>
  <si>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</si>
  <si>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</si>
  <si>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</si>
  <si>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</si>
  <si>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</si>
  <si>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</si>
  <si>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</si>
  <si>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</si>
  <si>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</si>
  <si>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</si>
  <si>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</si>
  <si>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</si>
  <si>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</si>
  <si>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</si>
  <si>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</si>
  <si>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</si>
  <si>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</si>
  <si>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</si>
  <si>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</si>
  <si>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</si>
  <si>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</si>
  <si>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</si>
  <si>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</si>
  <si>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</si>
  <si>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</si>
  <si>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</si>
  <si>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</si>
  <si>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</si>
  <si>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</si>
  <si>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</si>
  <si>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</si>
  <si>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</si>
  <si>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</si>
  <si>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</si>
  <si>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</si>
  <si>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</si>
  <si>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</si>
  <si>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</si>
  <si>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</si>
  <si>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</si>
  <si>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</si>
  <si>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</si>
  <si>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</si>
  <si>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</si>
  <si>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</si>
  <si>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</si>
  <si>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</si>
  <si>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</si>
  <si>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</si>
  <si>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</si>
  <si>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</si>
  <si>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</si>
  <si>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</si>
  <si>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</si>
  <si>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</si>
  <si>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</si>
  <si>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</si>
  <si>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</si>
  <si>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</si>
  <si>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</si>
  <si>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</si>
  <si>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</si>
  <si>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</si>
  <si>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</si>
  <si>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</si>
  <si>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</si>
  <si>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</si>
  <si>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</si>
  <si>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</si>
  <si>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</si>
  <si>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</si>
  <si>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</si>
  <si>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</si>
  <si>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</si>
  <si>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</si>
  <si>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</si>
  <si>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</si>
  <si>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</si>
  <si>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</si>
  <si>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</si>
  <si>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</si>
  <si>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</si>
  <si>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</si>
  <si>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</si>
  <si>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</si>
  <si>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</si>
  <si>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</si>
  <si>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</si>
  <si>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</si>
  <si>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</si>
  <si>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</si>
  <si>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</si>
  <si>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</si>
  <si>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</si>
  <si>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</si>
  <si>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</si>
  <si>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</si>
  <si>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</si>
  <si>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</si>
  <si>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</si>
  <si>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</si>
  <si>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</si>
  <si>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</si>
  <si>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</si>
  <si>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</si>
  <si>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</si>
  <si>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</si>
  <si>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</si>
  <si>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</si>
  <si>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</si>
  <si>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</si>
  <si>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</si>
  <si>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</si>
  <si>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</si>
  <si>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</si>
  <si>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</si>
  <si>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</si>
  <si>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</si>
  <si>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</si>
  <si>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</si>
  <si>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</si>
  <si>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</si>
  <si>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</si>
  <si>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</si>
  <si>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</si>
  <si>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</si>
  <si>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</si>
  <si>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</si>
  <si>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</si>
  <si>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</si>
  <si>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</si>
  <si>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</si>
  <si>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</si>
  <si>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</si>
  <si>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</si>
  <si>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</si>
  <si>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</si>
  <si>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</si>
  <si>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</si>
  <si>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</si>
  <si>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</si>
  <si>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</si>
  <si>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</si>
  <si>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</si>
  <si>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</si>
  <si>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</si>
  <si>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</si>
  <si>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</si>
  <si>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</si>
  <si>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</si>
  <si>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</si>
  <si>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</si>
  <si>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</si>
  <si>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</si>
  <si>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</si>
  <si>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</si>
  <si>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</si>
  <si>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</si>
  <si>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</si>
  <si>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</si>
  <si>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</si>
  <si>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</si>
  <si>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</si>
  <si>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</si>
  <si>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</si>
  <si>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</si>
  <si>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</si>
  <si>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</si>
  <si>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</si>
  <si>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</si>
  <si>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</si>
  <si>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</si>
  <si>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</si>
  <si>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</si>
  <si>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</si>
  <si>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</si>
  <si>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</si>
  <si>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</si>
  <si>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</si>
  <si>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</si>
  <si>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</si>
  <si>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</si>
  <si>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</si>
  <si>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</si>
  <si>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</si>
  <si>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</si>
  <si>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</si>
  <si>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</si>
  <si>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</si>
  <si>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</si>
  <si>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</si>
  <si>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</si>
  <si>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</si>
  <si>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</si>
  <si>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</si>
  <si>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</si>
  <si>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</si>
  <si>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</si>
  <si>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</si>
  <si>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</si>
  <si>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</si>
  <si>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</si>
  <si>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</si>
  <si>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</si>
  <si>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</si>
  <si>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</si>
  <si>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</si>
  <si>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</si>
  <si>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</si>
  <si>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</si>
  <si>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</si>
  <si>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</si>
  <si>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</si>
  <si>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</si>
  <si>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</si>
  <si>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</si>
  <si>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</si>
  <si>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</si>
  <si>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</si>
  <si>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</si>
  <si>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</si>
  <si>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</si>
  <si>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</si>
  <si>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</si>
  <si>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</si>
  <si>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</si>
  <si>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</si>
  <si>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</si>
  <si>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</si>
  <si>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</si>
  <si>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</si>
  <si>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</si>
  <si>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</si>
  <si>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</si>
  <si>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</si>
  <si>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</si>
  <si>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</si>
  <si>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</si>
  <si>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</si>
  <si>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</si>
  <si>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</si>
  <si>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</si>
  <si>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</si>
  <si>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</si>
  <si>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</si>
  <si>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</si>
  <si>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</si>
  <si>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</si>
  <si>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</si>
  <si>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</si>
  <si>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</si>
  <si>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</si>
  <si>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</si>
  <si>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</si>
  <si>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</si>
  <si>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</si>
  <si>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</si>
  <si>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</si>
  <si>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</si>
  <si>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</si>
  <si>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</si>
  <si>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</si>
  <si>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</si>
  <si>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</si>
  <si>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</si>
  <si>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</si>
  <si>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</si>
  <si>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</si>
  <si>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</si>
  <si>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</si>
  <si>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</si>
  <si>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</si>
  <si>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</si>
  <si>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</si>
  <si>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</si>
  <si>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</si>
  <si>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</si>
  <si>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</si>
  <si>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</si>
  <si>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</si>
  <si>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</si>
  <si>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</si>
  <si>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</si>
  <si>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</si>
  <si>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</si>
  <si>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</si>
  <si>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</si>
  <si>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</si>
  <si>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</si>
  <si>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</si>
  <si>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</si>
  <si>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</si>
  <si>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</si>
  <si>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</si>
  <si>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</si>
  <si>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</si>
  <si>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</si>
  <si>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</si>
  <si>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</si>
  <si>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</si>
  <si>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</si>
  <si>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</si>
  <si>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</si>
  <si>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</si>
  <si>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</si>
  <si>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</si>
  <si>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</si>
  <si>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</si>
  <si>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</si>
  <si>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</si>
  <si>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</si>
  <si>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</si>
  <si>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</si>
  <si>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</si>
  <si>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</si>
  <si>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</si>
  <si>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</si>
  <si>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</si>
  <si>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</si>
  <si>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</si>
  <si>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</si>
  <si>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</si>
  <si>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</si>
  <si>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</si>
  <si>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</si>
  <si>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</si>
  <si>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</si>
  <si>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</si>
  <si>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</si>
  <si>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</si>
  <si>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</si>
  <si>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</si>
  <si>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</si>
  <si>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</si>
  <si>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</si>
  <si>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</si>
  <si>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</si>
  <si>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</si>
  <si>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</si>
  <si>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</si>
  <si>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</si>
  <si>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</si>
  <si>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</si>
  <si>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</si>
  <si>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</si>
  <si>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</si>
  <si>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</si>
  <si>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</si>
  <si>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</si>
  <si>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</si>
  <si>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</si>
  <si>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</si>
  <si>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</si>
  <si>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</si>
  <si>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</si>
  <si>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</si>
  <si>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</si>
  <si>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</si>
  <si>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</si>
  <si>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</si>
  <si>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</si>
  <si>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</si>
  <si>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</si>
  <si>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</si>
  <si>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</si>
  <si>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</si>
  <si>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</si>
  <si>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</si>
  <si>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</si>
  <si>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</si>
  <si>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</si>
  <si>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</si>
  <si>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</si>
  <si>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</si>
  <si>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</si>
  <si>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</si>
  <si>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</si>
  <si>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</si>
  <si>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</si>
  <si>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</si>
  <si>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</si>
  <si>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</si>
  <si>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</si>
  <si>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</si>
  <si>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</si>
  <si>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</si>
  <si>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</si>
  <si>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</si>
  <si>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</si>
  <si>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</si>
  <si>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</si>
  <si>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</si>
  <si>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</si>
  <si>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</si>
  <si>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</si>
  <si>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</si>
  <si>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</si>
  <si>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</si>
  <si>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</si>
  <si>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</si>
  <si>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</si>
  <si>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</si>
  <si>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</si>
  <si>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</si>
  <si>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</si>
  <si>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</si>
  <si>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</si>
  <si>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</si>
  <si>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</si>
  <si>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</si>
  <si>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</si>
  <si>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</si>
  <si>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</si>
  <si>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</si>
  <si>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</si>
  <si>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</si>
  <si>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</si>
  <si>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</si>
  <si>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</si>
  <si>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</si>
  <si>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</si>
  <si>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</si>
  <si>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</si>
  <si>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</si>
  <si>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</si>
  <si>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</si>
  <si>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</si>
  <si>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</si>
  <si>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</si>
  <si>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</si>
  <si>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</si>
  <si>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</si>
  <si>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</si>
  <si>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</si>
  <si>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</si>
  <si>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</si>
  <si>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</si>
  <si>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</si>
  <si>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</si>
  <si>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</si>
  <si>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</si>
  <si>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</si>
  <si>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</si>
  <si>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</si>
  <si>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</si>
  <si>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</si>
  <si>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</si>
  <si>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</si>
  <si>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</si>
  <si>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</si>
  <si>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</si>
  <si>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</si>
  <si>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</si>
  <si>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</si>
  <si>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</si>
  <si>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</si>
  <si>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</si>
  <si>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</si>
  <si>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</si>
  <si>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</si>
  <si>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</si>
  <si>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</si>
  <si>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</si>
  <si>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</si>
  <si>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</si>
  <si>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</si>
  <si>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</si>
  <si>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</si>
  <si>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</si>
  <si>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</si>
  <si>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</si>
  <si>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</si>
  <si>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</si>
  <si>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</si>
  <si>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</si>
  <si>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</si>
  <si>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</si>
  <si>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</si>
  <si>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</si>
  <si>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</si>
  <si>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</si>
  <si>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</si>
  <si>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</si>
  <si>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</si>
  <si>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</si>
  <si>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</si>
  <si>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</si>
  <si>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</si>
  <si>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</si>
  <si>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</si>
  <si>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</si>
  <si>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</si>
  <si>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</si>
  <si>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</si>
  <si>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</si>
  <si>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</si>
  <si>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</si>
  <si>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</si>
  <si>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</si>
  <si>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</si>
  <si>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</si>
  <si>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</si>
  <si>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</si>
  <si>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</si>
  <si>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</si>
  <si>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</si>
  <si>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</si>
  <si>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</si>
  <si>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</si>
  <si>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</si>
  <si>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</si>
  <si>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</si>
  <si>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</si>
  <si>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</si>
  <si>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</si>
  <si>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</si>
  <si>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</si>
  <si>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</si>
  <si>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</si>
  <si>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</si>
  <si>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</si>
  <si>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</si>
  <si>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</si>
  <si>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</si>
  <si>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</si>
  <si>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</si>
  <si>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</si>
  <si>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</si>
  <si>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</si>
  <si>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</si>
  <si>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</si>
  <si>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</si>
  <si>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</si>
  <si>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</si>
  <si>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</si>
  <si>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</si>
  <si>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</si>
  <si>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</si>
  <si>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</si>
  <si>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</si>
  <si>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</si>
  <si>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</si>
  <si>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</si>
  <si>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</si>
  <si>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</si>
  <si>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</si>
  <si>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</si>
  <si>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</si>
  <si>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</si>
  <si>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</si>
  <si>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</si>
  <si>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</si>
  <si>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</si>
  <si>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</si>
  <si>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</si>
  <si>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</si>
  <si>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</si>
  <si>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</si>
  <si>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</si>
  <si>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</si>
  <si>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</si>
  <si>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</si>
  <si>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</si>
  <si>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</si>
  <si>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</si>
  <si>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</si>
  <si>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</si>
  <si>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</si>
  <si>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</si>
  <si>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</si>
  <si>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</si>
  <si>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</si>
  <si>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</si>
  <si>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</si>
  <si>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</si>
  <si>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</si>
  <si>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</si>
  <si>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</si>
  <si>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</si>
  <si>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</si>
  <si>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</si>
  <si>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</si>
  <si>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</si>
  <si>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</si>
  <si>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</si>
  <si>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</si>
  <si>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</si>
  <si>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</si>
  <si>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</si>
  <si>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</si>
  <si>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</si>
  <si>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</si>
  <si>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</si>
  <si>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</si>
  <si>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</si>
  <si>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</si>
  <si>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</si>
  <si>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</si>
  <si>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</si>
  <si>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</si>
  <si>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</si>
  <si>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</si>
  <si>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</si>
  <si>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</si>
  <si>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</si>
  <si>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</si>
  <si>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</si>
  <si>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</si>
  <si>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</si>
  <si>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</si>
  <si>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</si>
  <si>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</si>
  <si>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</si>
  <si>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</si>
  <si>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</si>
  <si>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</si>
  <si>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</si>
  <si>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</si>
  <si>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</si>
  <si>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</si>
  <si>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</si>
  <si>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</si>
  <si>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</si>
  <si>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</si>
  <si>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</si>
  <si>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</si>
  <si>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</si>
  <si>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</si>
  <si>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</si>
  <si>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</si>
  <si>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</si>
  <si>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</si>
  <si>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</si>
  <si>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</si>
  <si>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</si>
  <si>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</si>
  <si>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</si>
  <si>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</si>
  <si>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</si>
  <si>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</si>
  <si>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</si>
  <si>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</si>
  <si>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</si>
  <si>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</si>
  <si>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</si>
  <si>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</si>
  <si>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</si>
  <si>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</si>
  <si>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</si>
  <si>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</si>
  <si>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</si>
  <si>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</si>
  <si>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</si>
  <si>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</si>
  <si>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</si>
  <si>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</si>
  <si>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</si>
  <si>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</si>
  <si>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</si>
  <si>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</si>
  <si>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</si>
  <si>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</si>
  <si>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</si>
  <si>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</si>
  <si>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</si>
  <si>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</si>
  <si>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</si>
  <si>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</si>
  <si>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</si>
  <si>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</si>
  <si>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</si>
  <si>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</si>
  <si>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</si>
  <si>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</si>
  <si>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</si>
  <si>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</si>
  <si>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</si>
  <si>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</si>
  <si>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</si>
  <si>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</si>
  <si>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</si>
  <si>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</si>
  <si>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</si>
  <si>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</si>
  <si>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</si>
  <si>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</si>
  <si>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</si>
  <si>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</si>
  <si>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</si>
  <si>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</si>
  <si>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</si>
  <si>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</si>
  <si>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</si>
  <si>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</si>
  <si>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</si>
  <si>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</si>
  <si>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</si>
  <si>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</si>
  <si>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</si>
  <si>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</si>
  <si>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</si>
  <si>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</si>
  <si>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</si>
  <si>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</si>
  <si>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</si>
  <si>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</si>
  <si>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</si>
  <si>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</si>
  <si>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</si>
  <si>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</si>
  <si>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</si>
  <si>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</si>
  <si>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</si>
  <si>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</si>
  <si>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</si>
  <si>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</si>
  <si>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</si>
  <si>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</si>
  <si>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</si>
  <si>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</si>
  <si>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</si>
  <si>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</si>
  <si>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</si>
  <si>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</si>
  <si>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</si>
  <si>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</si>
  <si>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</si>
  <si>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</si>
  <si>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</si>
  <si>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</si>
  <si>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</si>
  <si>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</si>
  <si>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</si>
  <si>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</si>
  <si>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</si>
  <si>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</si>
  <si>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</si>
  <si>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</si>
  <si>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</si>
  <si>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</si>
  <si>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</si>
  <si>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</si>
  <si>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</si>
  <si>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</si>
  <si>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</si>
  <si>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</si>
  <si>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</si>
  <si>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</si>
  <si>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</si>
  <si>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</si>
  <si>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</si>
  <si>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</si>
  <si>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</si>
  <si>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</si>
  <si>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</si>
  <si>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</si>
  <si>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</si>
  <si>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</si>
  <si>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</si>
  <si>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</si>
  <si>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</si>
  <si>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</si>
  <si>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</si>
  <si>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</si>
  <si>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</si>
  <si>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</si>
  <si>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</si>
  <si>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</si>
  <si>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</si>
  <si>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</si>
  <si>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</si>
  <si>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</si>
  <si>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</si>
  <si>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</si>
  <si>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</si>
  <si>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</si>
  <si>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</si>
  <si>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</si>
  <si>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</si>
  <si>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</si>
  <si>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</si>
  <si>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</si>
  <si>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</si>
  <si>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</si>
  <si>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</si>
  <si>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</si>
  <si>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</si>
  <si>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</si>
  <si>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</si>
  <si>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</si>
  <si>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</si>
  <si>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</si>
  <si>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</si>
  <si>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</si>
  <si>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</si>
  <si>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</si>
  <si>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</si>
  <si>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</si>
  <si>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</si>
  <si>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</si>
  <si>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</si>
  <si>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</si>
  <si>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</si>
  <si>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</si>
  <si>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</si>
  <si>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</si>
  <si>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</si>
  <si>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</si>
  <si>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</si>
  <si>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</si>
  <si>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</si>
  <si>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</si>
  <si>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</si>
  <si>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</si>
  <si>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</si>
  <si>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</si>
  <si>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</si>
  <si>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</si>
  <si>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</si>
  <si>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</si>
  <si>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</si>
  <si>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</si>
  <si>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</si>
  <si>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</si>
  <si>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</si>
  <si>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</si>
  <si>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</si>
  <si>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</si>
  <si>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</si>
  <si>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</si>
  <si>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</si>
  <si>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</si>
  <si>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</si>
  <si>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</si>
  <si>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</si>
  <si>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</si>
  <si>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</si>
  <si>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</si>
  <si>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</si>
  <si>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</si>
  <si>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</si>
  <si>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</si>
  <si>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</si>
  <si>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</si>
  <si>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</si>
  <si>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</si>
  <si>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</si>
  <si>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</si>
  <si>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</si>
  <si>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</si>
  <si>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</si>
  <si>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</si>
  <si>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</si>
  <si>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</si>
  <si>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</si>
  <si>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</si>
  <si>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</si>
  <si>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</si>
  <si>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</si>
  <si>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</si>
  <si>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</si>
  <si>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</si>
  <si>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</si>
  <si>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</si>
  <si>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</si>
  <si>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</si>
  <si>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</si>
  <si>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</si>
  <si>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</si>
  <si>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</si>
  <si>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</si>
  <si>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</si>
  <si>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</si>
  <si>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</si>
  <si>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</si>
  <si>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</si>
  <si>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</si>
  <si>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</si>
  <si>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</si>
  <si>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</si>
  <si>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</si>
  <si>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</si>
  <si>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</si>
  <si>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</si>
  <si>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</si>
  <si>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</si>
  <si>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</si>
  <si>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</si>
  <si>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</si>
  <si>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</si>
  <si>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</si>
  <si>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</si>
  <si>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</si>
  <si>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</si>
  <si>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</si>
  <si>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</si>
  <si>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</si>
  <si>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</si>
  <si>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</si>
  <si>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</si>
  <si>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</si>
  <si>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</si>
  <si>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</si>
  <si>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</si>
  <si>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</si>
  <si>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</si>
  <si>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</si>
  <si>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</si>
  <si>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</si>
  <si>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</si>
  <si>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</si>
  <si>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</si>
  <si>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</si>
  <si>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</si>
  <si>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</si>
  <si>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</si>
  <si>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</si>
  <si>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</si>
  <si>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</si>
  <si>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</si>
  <si>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</si>
  <si>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</si>
  <si>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</si>
  <si>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</si>
  <si>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</si>
  <si>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</si>
  <si>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</si>
  <si>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</si>
  <si>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</si>
  <si>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</si>
  <si>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</si>
  <si>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</si>
  <si>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</si>
  <si>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</si>
  <si>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</si>
  <si>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</si>
  <si>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</si>
  <si>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</si>
  <si>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</si>
  <si>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</si>
  <si>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</si>
  <si>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</si>
  <si>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</si>
  <si>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</si>
  <si>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</si>
  <si>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</si>
  <si>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</si>
  <si>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</si>
  <si>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</si>
  <si>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</si>
  <si>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</si>
  <si>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</si>
  <si>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</si>
  <si>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</si>
  <si>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</si>
  <si>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</si>
  <si>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</si>
  <si>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</si>
  <si>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</si>
  <si>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</si>
  <si>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</si>
  <si>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</si>
  <si>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</si>
  <si>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</si>
  <si>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</si>
  <si>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</si>
  <si>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</si>
  <si>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</si>
  <si>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</si>
  <si>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</si>
  <si>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</si>
  <si>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</si>
  <si>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</si>
  <si>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</si>
  <si>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</si>
  <si>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</si>
  <si>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</si>
  <si>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</si>
  <si>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</si>
  <si>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</si>
  <si>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</si>
  <si>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</si>
  <si>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</si>
  <si>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</si>
  <si>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</si>
  <si>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</si>
  <si>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</si>
  <si>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</si>
  <si>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</si>
  <si>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</si>
  <si>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</si>
  <si>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</si>
  <si>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</si>
  <si>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</si>
  <si>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</si>
  <si>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</si>
  <si>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</si>
  <si>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</si>
  <si>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</si>
  <si>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</si>
  <si>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</si>
  <si>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</si>
  <si>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</si>
  <si>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</si>
  <si>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</si>
  <si>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</si>
  <si>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</si>
  <si>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</si>
  <si>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</si>
  <si>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</si>
  <si>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</si>
  <si>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</si>
  <si>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</si>
  <si>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</si>
  <si>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</si>
  <si>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</si>
  <si>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</si>
  <si>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</si>
  <si>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</si>
  <si>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</si>
  <si>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</si>
  <si>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</si>
  <si>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</si>
  <si>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</si>
  <si>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</si>
  <si>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</si>
  <si>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</si>
  <si>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</si>
  <si>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</si>
  <si>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</si>
  <si>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</si>
  <si>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</si>
  <si>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</si>
  <si>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</si>
  <si>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</si>
  <si>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</si>
  <si>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</si>
  <si>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</si>
  <si>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</si>
  <si>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</si>
  <si>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</si>
  <si>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</si>
  <si>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</si>
  <si>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</si>
  <si>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</si>
  <si>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</si>
  <si>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</si>
  <si>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</si>
  <si>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</si>
  <si>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</si>
  <si>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</si>
  <si>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</si>
  <si>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</si>
  <si>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</si>
  <si>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</si>
  <si>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</si>
  <si>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</si>
  <si>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</si>
  <si>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</si>
  <si>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</si>
  <si>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</si>
  <si>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</si>
  <si>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</si>
  <si>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</si>
  <si>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</si>
  <si>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</si>
  <si>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</si>
  <si>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</si>
  <si>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</si>
  <si>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</si>
  <si>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</si>
  <si>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</si>
  <si>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</si>
  <si>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</si>
  <si>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</si>
  <si>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</si>
  <si>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</si>
  <si>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</si>
  <si>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</si>
  <si>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</si>
  <si>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</si>
  <si>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</si>
  <si>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</si>
  <si>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</si>
  <si>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</si>
  <si>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</si>
  <si>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</si>
  <si>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</si>
  <si>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</si>
  <si>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</si>
  <si>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</si>
  <si>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</si>
  <si>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</si>
  <si>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</si>
  <si>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</si>
  <si>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</si>
  <si>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</si>
  <si>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</si>
  <si>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</si>
  <si>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</si>
  <si>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</si>
  <si>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</si>
  <si>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</si>
  <si>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</si>
  <si>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</si>
  <si>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</si>
  <si>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</si>
  <si>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</si>
  <si>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</si>
  <si>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</si>
  <si>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</si>
  <si>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</si>
  <si>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</si>
  <si>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</si>
  <si>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</si>
  <si>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</si>
  <si>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</si>
  <si>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</si>
  <si>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</si>
  <si>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</si>
  <si>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</si>
  <si>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</si>
  <si>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</si>
  <si>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</si>
  <si>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</si>
  <si>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</si>
  <si>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</si>
  <si>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</si>
  <si>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</si>
  <si>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</si>
  <si>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</si>
  <si>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</si>
  <si>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</si>
  <si>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</si>
  <si>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</si>
  <si>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</si>
  <si>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</si>
  <si>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</si>
  <si>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</si>
  <si>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</si>
  <si>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</si>
  <si>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</si>
  <si>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</si>
  <si>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</si>
  <si>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</si>
  <si>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</si>
  <si>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</si>
  <si>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</si>
  <si>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</si>
  <si>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</si>
  <si>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</si>
  <si>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</si>
  <si>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</si>
  <si>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</si>
  <si>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</si>
  <si>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</si>
  <si>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</si>
  <si>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</si>
  <si>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</si>
  <si>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</si>
  <si>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</si>
  <si>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</si>
  <si>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</si>
  <si>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</si>
  <si>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</si>
  <si>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</si>
  <si>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</si>
  <si>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</si>
  <si>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</si>
  <si>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</si>
  <si>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</si>
  <si>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</si>
  <si>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</si>
  <si>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</si>
  <si>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</si>
  <si>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</si>
  <si>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</si>
  <si>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</si>
  <si>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</si>
  <si>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</si>
  <si>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</si>
  <si>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</si>
  <si>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</si>
  <si>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</si>
  <si>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</si>
  <si>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</si>
  <si>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</si>
  <si>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</si>
  <si>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</si>
  <si>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</si>
  <si>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</si>
  <si>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</si>
  <si>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</si>
  <si>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</si>
  <si>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</si>
  <si>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</si>
  <si>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</si>
  <si>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</si>
  <si>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</si>
  <si>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</si>
  <si>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</si>
  <si>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</si>
  <si>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</si>
  <si>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</si>
  <si>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</si>
  <si>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</si>
  <si>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</si>
  <si>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</si>
  <si>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</si>
  <si>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</si>
  <si>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</si>
  <si>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</si>
  <si>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</si>
  <si>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</si>
  <si>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</si>
  <si>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</si>
  <si>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</si>
  <si>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</si>
  <si>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</si>
  <si>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</si>
  <si>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</si>
  <si>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</si>
  <si>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</si>
  <si>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</si>
  <si>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</si>
  <si>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</si>
  <si>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</si>
  <si>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</si>
  <si>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</si>
  <si>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</si>
  <si>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</si>
  <si>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</si>
  <si>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</si>
  <si>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</si>
  <si>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</si>
  <si>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</si>
  <si>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</si>
  <si>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</si>
  <si>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</si>
  <si>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</si>
  <si>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</si>
  <si>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</si>
  <si>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</si>
  <si>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</si>
  <si>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</si>
  <si>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</si>
  <si>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</si>
  <si>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</si>
  <si>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</si>
  <si>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</si>
  <si>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</si>
  <si>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</si>
  <si>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</si>
  <si>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</si>
  <si>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</si>
  <si>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</si>
  <si>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</si>
  <si>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</si>
  <si>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</si>
  <si>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</si>
  <si>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</si>
  <si>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</si>
  <si>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</si>
  <si>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</si>
  <si>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</si>
  <si>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</si>
  <si>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</si>
  <si>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</si>
  <si>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</si>
  <si>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</si>
  <si>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</si>
  <si>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</si>
  <si>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</si>
  <si>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</si>
  <si>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</si>
  <si>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</si>
  <si>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</si>
  <si>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</si>
  <si>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</si>
  <si>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</si>
  <si>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</si>
  <si>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</si>
  <si>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</si>
  <si>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</si>
  <si>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</si>
  <si>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</si>
  <si>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</si>
  <si>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</si>
  <si>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</si>
  <si>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</si>
  <si>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</si>
  <si>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</si>
  <si>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</si>
  <si>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</si>
  <si>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</si>
  <si>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</si>
  <si>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</si>
  <si>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</si>
  <si>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</si>
  <si>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</si>
  <si>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</si>
  <si>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</si>
  <si>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</si>
  <si>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</si>
  <si>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</si>
  <si>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</si>
  <si>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</si>
  <si>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</si>
  <si>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</si>
  <si>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</si>
  <si>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</si>
  <si>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</si>
  <si>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</si>
  <si>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</si>
  <si>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</si>
  <si>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</si>
  <si>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</si>
  <si>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</si>
  <si>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</si>
  <si>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</si>
  <si>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</si>
  <si>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</si>
  <si>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</si>
  <si>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</si>
  <si>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</si>
  <si>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</si>
  <si>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</si>
  <si>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</si>
  <si>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</si>
  <si>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</si>
  <si>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</si>
  <si>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</si>
  <si>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</si>
  <si>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</si>
  <si>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</si>
  <si>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</si>
  <si>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</si>
  <si>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</si>
  <si>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</si>
  <si>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</si>
  <si>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</si>
  <si>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</si>
  <si>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</si>
  <si>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</si>
  <si>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</si>
  <si>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</si>
  <si>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</si>
  <si>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</si>
  <si>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</si>
  <si>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</si>
  <si>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</si>
  <si>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</si>
  <si>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</si>
  <si>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</si>
  <si>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</si>
  <si>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</si>
  <si>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</si>
  <si>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</si>
  <si>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</si>
  <si>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</si>
  <si>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</si>
  <si>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</si>
  <si>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</si>
  <si>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</si>
  <si>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</si>
  <si>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</si>
  <si>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</si>
  <si>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</si>
  <si>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</si>
  <si>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</si>
  <si>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</si>
  <si>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</si>
  <si>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</si>
  <si>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</si>
  <si>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</si>
  <si>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</si>
  <si>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</si>
  <si>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</si>
  <si>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</si>
  <si>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</si>
  <si>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</si>
  <si>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</si>
  <si>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</si>
  <si>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</si>
  <si>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</si>
  <si>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</si>
  <si>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</si>
  <si>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</si>
  <si>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</si>
  <si>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</si>
  <si>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</si>
  <si>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</si>
  <si>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</si>
  <si>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</si>
  <si>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</si>
  <si>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</si>
  <si>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</si>
  <si>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</si>
  <si>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</si>
  <si>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</si>
  <si>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</si>
  <si>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</si>
  <si>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</si>
  <si>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</si>
  <si>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</si>
  <si>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</si>
  <si>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</si>
  <si>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</si>
  <si>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</si>
  <si>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</si>
  <si>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</si>
  <si>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</si>
  <si>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</si>
  <si>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</si>
  <si>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</si>
  <si>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</si>
  <si>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</si>
  <si>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</si>
  <si>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</si>
  <si>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</si>
  <si>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</si>
  <si>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</si>
  <si>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</si>
  <si>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</si>
  <si>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</si>
  <si>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</si>
  <si>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</si>
  <si>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</si>
  <si>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</si>
  <si>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</si>
  <si>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</si>
  <si>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</si>
  <si>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</si>
  <si>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</si>
  <si>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</si>
  <si>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</si>
  <si>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</si>
  <si>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</si>
  <si>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</si>
  <si>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</si>
  <si>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</si>
  <si>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</si>
  <si>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</si>
  <si>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</si>
  <si>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</si>
  <si>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</si>
  <si>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</si>
  <si>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</si>
  <si>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</si>
  <si>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</si>
  <si>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</si>
  <si>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</si>
  <si>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</si>
  <si>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</si>
  <si>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</si>
  <si>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</si>
  <si>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</si>
  <si>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</si>
  <si>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</si>
  <si>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</si>
  <si>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</si>
  <si>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</si>
  <si>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</si>
  <si>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</si>
  <si>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</si>
  <si>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</si>
  <si>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</si>
  <si>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</si>
  <si>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</si>
  <si>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</si>
  <si>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</si>
  <si>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</si>
  <si>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</si>
  <si>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</si>
  <si>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</si>
  <si>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</si>
  <si>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</si>
  <si>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</si>
  <si>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</si>
  <si>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</si>
  <si>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</si>
  <si>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</si>
  <si>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</si>
  <si>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</si>
  <si>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</si>
  <si>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</si>
  <si>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</si>
  <si>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</si>
  <si>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</si>
  <si>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</si>
  <si>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</si>
  <si>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</si>
  <si>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</si>
  <si>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</si>
  <si>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</si>
  <si>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</si>
  <si>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</si>
  <si>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</si>
  <si>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</si>
  <si>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</si>
  <si>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</si>
  <si>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</si>
  <si>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</si>
  <si>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</si>
  <si>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</si>
  <si>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</si>
  <si>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</si>
  <si>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</si>
  <si>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</si>
  <si>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</si>
  <si>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</si>
  <si>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</si>
  <si>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</si>
  <si>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</si>
  <si>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</si>
  <si>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</si>
  <si>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</si>
  <si>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</si>
  <si>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</si>
  <si>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</si>
  <si>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</si>
  <si>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</si>
  <si>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</si>
  <si>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</si>
  <si>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</si>
  <si>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</si>
  <si>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</si>
  <si>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</si>
  <si>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</si>
  <si>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</si>
  <si>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</si>
  <si>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</si>
  <si>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</si>
  <si>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</si>
  <si>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</si>
  <si>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</si>
  <si>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</si>
  <si>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</si>
  <si>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</si>
  <si>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</si>
  <si>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</si>
  <si>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</si>
  <si>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</si>
  <si>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</si>
  <si>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</si>
  <si>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</si>
  <si>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</si>
  <si>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</si>
  <si>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</si>
  <si>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</si>
  <si>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</si>
  <si>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</si>
  <si>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</si>
  <si>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</si>
  <si>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</si>
  <si>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</si>
  <si>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</si>
  <si>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</si>
  <si>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</si>
  <si>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</si>
  <si>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</si>
  <si>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</si>
  <si>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</si>
  <si>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</si>
  <si>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</si>
  <si>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</si>
  <si>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</si>
  <si>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</si>
  <si>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</si>
  <si>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</si>
  <si>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</si>
  <si>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</si>
  <si>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</si>
  <si>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</si>
  <si>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</si>
  <si>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</si>
  <si>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</si>
  <si>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</si>
  <si>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</si>
  <si>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</si>
  <si>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</si>
  <si>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</si>
  <si>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</si>
  <si>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</si>
  <si>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</si>
  <si>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</si>
  <si>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</si>
  <si>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</si>
  <si>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</si>
  <si>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</si>
  <si>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</si>
  <si>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</si>
  <si>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</si>
  <si>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</si>
  <si>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</si>
  <si>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</si>
  <si>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</si>
  <si>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</si>
  <si>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</si>
  <si>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</si>
  <si>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</si>
  <si>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</si>
  <si>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</si>
  <si>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</si>
  <si>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</si>
  <si>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</si>
  <si>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</si>
  <si>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</si>
  <si>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</si>
  <si>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</si>
  <si>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</si>
  <si>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</si>
  <si>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</si>
  <si>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</si>
  <si>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</si>
  <si>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</si>
  <si>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</si>
  <si>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</si>
  <si>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</si>
  <si>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</si>
  <si>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</si>
  <si>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</si>
  <si>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</si>
  <si>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</si>
  <si>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</si>
  <si>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</si>
  <si>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</si>
  <si>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</si>
  <si>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</si>
  <si>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</si>
  <si>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</si>
  <si>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</si>
  <si>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</si>
  <si>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</si>
  <si>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</si>
  <si>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</si>
  <si>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</si>
  <si>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</si>
  <si>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</si>
  <si>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</si>
  <si>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</si>
  <si>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</si>
  <si>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</si>
  <si>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</si>
  <si>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</si>
  <si>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</si>
  <si>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</si>
  <si>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</si>
  <si>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</si>
  <si>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</si>
  <si>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</si>
  <si>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</si>
  <si>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</si>
  <si>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</si>
  <si>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</si>
  <si>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</si>
  <si>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</si>
  <si>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</si>
  <si>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</si>
  <si>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</si>
  <si>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</si>
  <si>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</si>
  <si>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</si>
  <si>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</si>
  <si>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</si>
  <si>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</si>
  <si>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</si>
  <si>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</si>
  <si>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</si>
  <si>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</si>
  <si>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</si>
  <si>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</si>
  <si>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</si>
  <si>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</si>
  <si>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</si>
  <si>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</si>
  <si>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</si>
  <si>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</si>
  <si>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</si>
  <si>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</si>
  <si>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</si>
  <si>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</si>
  <si>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</si>
  <si>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</si>
  <si>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</si>
  <si>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</si>
  <si>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</si>
  <si>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</si>
  <si>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</si>
  <si>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</si>
  <si>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</si>
  <si>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</si>
  <si>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</si>
  <si>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</si>
  <si>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</si>
  <si>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</si>
  <si>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</si>
  <si>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</si>
  <si>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</si>
  <si>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</si>
  <si>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</si>
  <si>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</si>
  <si>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</si>
  <si>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</si>
  <si>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</si>
  <si>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</si>
  <si>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</si>
  <si>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</si>
  <si>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</si>
  <si>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</si>
  <si>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</si>
  <si>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</si>
  <si>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</si>
  <si>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</si>
  <si>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</si>
  <si>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</si>
  <si>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</si>
  <si>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</si>
  <si>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</si>
  <si>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</si>
  <si>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</si>
  <si>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</si>
  <si>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</si>
  <si>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</si>
  <si>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</si>
  <si>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</si>
  <si>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</si>
  <si>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</si>
  <si>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</si>
  <si>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</si>
  <si>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</si>
  <si>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</si>
  <si>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</si>
  <si>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</si>
  <si>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</si>
  <si>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</si>
  <si>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</si>
  <si>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</si>
  <si>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</si>
  <si>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</si>
  <si>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</si>
  <si>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</si>
  <si>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</si>
  <si>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</si>
  <si>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</si>
  <si>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</si>
  <si>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</si>
  <si>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</si>
  <si>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</si>
  <si>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</si>
  <si>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</si>
  <si>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</si>
  <si>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</si>
  <si>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</si>
  <si>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</si>
  <si>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</si>
  <si>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</si>
  <si>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</si>
  <si>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</si>
  <si>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</si>
  <si>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</si>
  <si>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</si>
  <si>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</si>
  <si>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</si>
  <si>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</si>
  <si>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</si>
  <si>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</si>
  <si>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</si>
  <si>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</si>
  <si>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</si>
  <si>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</si>
  <si>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</si>
  <si>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</si>
  <si>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</si>
  <si>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</si>
  <si>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</si>
  <si>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</si>
  <si>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</si>
  <si>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</si>
  <si>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</si>
  <si>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</si>
  <si>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</si>
  <si>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</si>
  <si>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</si>
  <si>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</si>
  <si>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</si>
  <si>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</si>
  <si>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</si>
  <si>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</si>
  <si>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</si>
  <si>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</si>
  <si>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</si>
  <si>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</si>
  <si>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</si>
  <si>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</si>
  <si>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</si>
  <si>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</si>
  <si>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</si>
  <si>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</si>
  <si>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</si>
  <si>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</si>
  <si>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</si>
  <si>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</si>
  <si>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</si>
  <si>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</si>
  <si>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</si>
  <si>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</si>
  <si>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</si>
  <si>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</si>
  <si>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</si>
  <si>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</si>
  <si>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</si>
  <si>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</si>
  <si>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</si>
  <si>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</si>
  <si>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</si>
  <si>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</si>
  <si>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</si>
  <si>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</si>
  <si>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</si>
  <si>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</si>
  <si>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</si>
  <si>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</si>
  <si>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</si>
  <si>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</si>
  <si>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</si>
  <si>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</si>
  <si>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</si>
  <si>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</si>
  <si>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</si>
  <si>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</si>
  <si>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</si>
  <si>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</si>
  <si>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</si>
  <si>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</si>
  <si>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</si>
  <si>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</si>
  <si>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</si>
  <si>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</si>
  <si>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</si>
  <si>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</si>
  <si>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</si>
  <si>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</si>
  <si>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</si>
  <si>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</si>
  <si>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</si>
  <si>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</si>
  <si>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</si>
  <si>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</si>
  <si>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</si>
  <si>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</si>
  <si>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</si>
  <si>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</si>
  <si>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</si>
  <si>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</si>
  <si>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</si>
  <si>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</si>
  <si>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</si>
  <si>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</si>
  <si>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</si>
  <si>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</si>
  <si>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</si>
  <si>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</si>
  <si>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</si>
  <si>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</si>
  <si>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</si>
  <si>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</si>
  <si>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</si>
  <si>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</si>
  <si>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</si>
  <si>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</si>
  <si>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</si>
  <si>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</si>
  <si>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</si>
  <si>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</si>
  <si>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</si>
  <si>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</si>
  <si>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</si>
  <si>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</si>
  <si>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</si>
  <si>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</si>
  <si>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</si>
  <si>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</si>
  <si>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</si>
  <si>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</si>
  <si>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</si>
  <si>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</si>
  <si>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</si>
  <si>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</si>
  <si>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</si>
  <si>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</si>
  <si>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</si>
  <si>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</si>
  <si>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</si>
  <si>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</si>
  <si>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</si>
  <si>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</si>
  <si>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</si>
  <si>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</si>
  <si>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</si>
  <si>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</si>
  <si>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</si>
  <si>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</si>
  <si>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</si>
  <si>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</si>
  <si>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</si>
  <si>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</si>
  <si>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</si>
  <si>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</si>
  <si>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</si>
  <si>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</si>
  <si>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</si>
  <si>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</si>
  <si>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</si>
  <si>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</si>
  <si>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</si>
  <si>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</si>
  <si>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</si>
  <si>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</si>
  <si>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</si>
  <si>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</si>
  <si>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</si>
  <si>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</si>
  <si>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</si>
  <si>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</si>
  <si>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</si>
  <si>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</si>
  <si>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</si>
  <si>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</si>
  <si>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</si>
  <si>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</si>
  <si>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</si>
  <si>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</si>
  <si>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</si>
  <si>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</si>
  <si>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</si>
  <si>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</si>
  <si>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</si>
  <si>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</si>
  <si>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</si>
  <si>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</si>
  <si>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</si>
  <si>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</si>
  <si>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</si>
  <si>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</si>
  <si>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</si>
  <si>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</si>
  <si>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</si>
  <si>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</si>
  <si>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</si>
  <si>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</si>
  <si>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</si>
  <si>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</si>
  <si>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</si>
  <si>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</si>
  <si>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</si>
  <si>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</si>
  <si>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</si>
  <si>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</si>
  <si>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</si>
  <si>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</si>
  <si>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</si>
  <si>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</si>
  <si>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</si>
  <si>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</si>
  <si>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</si>
  <si>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</si>
  <si>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</si>
  <si>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</si>
  <si>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</si>
  <si>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</si>
  <si>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</si>
  <si>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</si>
  <si>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</si>
  <si>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</si>
  <si>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</si>
  <si>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</si>
  <si>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</si>
  <si>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</si>
  <si>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</si>
  <si>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</si>
  <si>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</si>
  <si>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</si>
  <si>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</si>
  <si>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</si>
  <si>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</si>
  <si>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</si>
  <si>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</si>
  <si>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</si>
  <si>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</si>
  <si>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</si>
  <si>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</si>
  <si>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</si>
  <si>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</si>
  <si>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</si>
  <si>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</si>
  <si>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</si>
  <si>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</si>
  <si>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</si>
  <si>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</si>
  <si>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</si>
  <si>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</si>
  <si>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</si>
  <si>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</si>
  <si>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</si>
  <si>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</si>
  <si>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</si>
  <si>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</si>
  <si>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</si>
  <si>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</si>
  <si>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</si>
  <si>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</si>
  <si>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</si>
  <si>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</si>
  <si>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</si>
  <si>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</si>
  <si>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</si>
  <si>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</si>
  <si>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</si>
  <si>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</si>
  <si>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</si>
  <si>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</si>
  <si>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</si>
  <si>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</si>
  <si>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</si>
  <si>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</si>
  <si>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</si>
  <si>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</si>
  <si>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</si>
  <si>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</si>
  <si>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</si>
  <si>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</si>
  <si>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</si>
  <si>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</si>
  <si>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</si>
  <si>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</si>
  <si>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</si>
  <si>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</si>
  <si>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</si>
  <si>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</si>
  <si>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</si>
  <si>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</si>
  <si>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</si>
  <si>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</si>
  <si>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</si>
  <si>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</si>
  <si>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</si>
  <si>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</si>
  <si>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</si>
  <si>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</si>
  <si>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</si>
  <si>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</si>
  <si>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</si>
  <si>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</si>
  <si>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</si>
  <si>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</si>
  <si>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</si>
  <si>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</si>
  <si>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</si>
  <si>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</si>
  <si>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</si>
  <si>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</si>
  <si>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</si>
  <si>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</si>
  <si>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</si>
  <si>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</si>
  <si>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</si>
  <si>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</si>
  <si>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</si>
  <si>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</si>
  <si>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</si>
  <si>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</si>
  <si>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</si>
  <si>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</si>
  <si>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</si>
  <si>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</si>
  <si>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</si>
  <si>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</si>
  <si>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</si>
  <si>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</si>
  <si>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</si>
  <si>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</si>
  <si>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</si>
  <si>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</si>
  <si>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</si>
  <si>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</si>
  <si>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</si>
  <si>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</si>
  <si>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</si>
  <si>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</si>
  <si>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</si>
  <si>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</si>
  <si>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</si>
  <si>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</si>
  <si>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</si>
  <si>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</si>
  <si>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</si>
  <si>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</si>
  <si>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</si>
  <si>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</si>
  <si>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</si>
  <si>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</si>
  <si>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</si>
  <si>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</si>
  <si>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</si>
  <si>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</si>
  <si>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</si>
  <si>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</si>
  <si>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</si>
  <si>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</si>
  <si>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</si>
  <si>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</si>
  <si>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</si>
  <si>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</si>
  <si>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</si>
  <si>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</si>
  <si>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</si>
  <si>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</si>
  <si>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</si>
  <si>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</si>
  <si>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</si>
  <si>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</si>
  <si>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</si>
  <si>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</si>
  <si>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</si>
  <si>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</si>
  <si>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</si>
  <si>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</si>
  <si>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</si>
  <si>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</si>
  <si>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</si>
  <si>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</si>
  <si>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</si>
  <si>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</si>
  <si>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</si>
  <si>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</si>
  <si>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</si>
  <si>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</si>
  <si>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</si>
  <si>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</si>
  <si>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</si>
  <si>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</si>
  <si>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</si>
  <si>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</si>
  <si>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</si>
  <si>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</si>
  <si>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</si>
  <si>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</si>
  <si>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</si>
  <si>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</si>
  <si>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</si>
  <si>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</si>
  <si>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</si>
  <si>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</si>
  <si>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</si>
  <si>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</si>
  <si>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</si>
  <si>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</si>
  <si>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</si>
  <si>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</si>
  <si>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</si>
  <si>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</si>
  <si>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</si>
  <si>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</si>
  <si>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</si>
  <si>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</si>
  <si>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</si>
  <si>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</si>
  <si>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</si>
  <si>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</si>
  <si>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</si>
  <si>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</si>
  <si>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</si>
  <si>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</si>
  <si>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</si>
  <si>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</si>
  <si>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</si>
  <si>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</si>
  <si>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</si>
  <si>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</si>
  <si>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</si>
  <si>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</si>
  <si>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</si>
  <si>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</si>
  <si>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</si>
  <si>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</si>
  <si>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</si>
  <si>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</si>
  <si>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</si>
  <si>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</si>
  <si>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</si>
  <si>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</si>
  <si>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</si>
  <si>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</si>
  <si>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</si>
  <si>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</si>
  <si>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</si>
  <si>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</si>
  <si>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</si>
  <si>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</si>
  <si>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</si>
  <si>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</si>
  <si>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</si>
  <si>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</si>
  <si>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</si>
  <si>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</si>
  <si>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</si>
  <si>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</si>
  <si>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</si>
  <si>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</si>
  <si>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</si>
  <si>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</si>
  <si>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</si>
  <si>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</si>
  <si>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</si>
  <si>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</si>
  <si>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</si>
  <si>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</si>
  <si>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</si>
  <si>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</si>
  <si>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</si>
  <si>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</si>
  <si>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</si>
  <si>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</si>
  <si>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</si>
  <si>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</si>
  <si>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</si>
  <si>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</si>
  <si>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</si>
  <si>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</si>
  <si>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</si>
  <si>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</si>
  <si>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</si>
  <si>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</si>
  <si>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</si>
  <si>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</si>
  <si>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</si>
  <si>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</si>
  <si>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</si>
  <si>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</si>
  <si>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</si>
  <si>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</si>
  <si>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</si>
  <si>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</si>
  <si>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</si>
  <si>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</si>
  <si>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</si>
  <si>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</si>
  <si>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</si>
  <si>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</si>
  <si>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</si>
  <si>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</si>
  <si>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</si>
  <si>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</si>
  <si>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</si>
  <si>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</si>
  <si>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</si>
  <si>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</si>
  <si>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</si>
  <si>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</si>
  <si>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</si>
  <si>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</si>
  <si>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</si>
  <si>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</si>
  <si>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</si>
  <si>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</si>
  <si>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</si>
  <si>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</si>
  <si>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</si>
  <si>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</si>
  <si>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</si>
  <si>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</si>
  <si>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</si>
  <si>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</si>
  <si>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</si>
  <si>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</si>
  <si>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</si>
  <si>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</si>
  <si>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</si>
  <si>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</si>
  <si>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</si>
  <si>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</si>
  <si>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</si>
  <si>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</si>
  <si>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</si>
  <si>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</si>
  <si>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</si>
  <si>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</si>
  <si>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</si>
  <si>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</si>
  <si>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</si>
  <si>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</si>
  <si>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</si>
  <si>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</si>
  <si>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</si>
  <si>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</si>
  <si>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</si>
  <si>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</si>
  <si>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</si>
  <si>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</si>
  <si>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</si>
  <si>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</si>
  <si>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</si>
  <si>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</si>
  <si>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</si>
  <si>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</si>
  <si>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</si>
  <si>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</si>
  <si>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</si>
  <si>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</si>
  <si>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</si>
  <si>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</si>
  <si>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</si>
  <si>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</si>
  <si>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</si>
  <si>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</si>
  <si>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</si>
  <si>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</si>
  <si>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</si>
  <si>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</si>
  <si>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</si>
  <si>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</si>
  <si>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</si>
  <si>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</si>
  <si>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</si>
  <si>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</si>
  <si>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</si>
  <si>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</si>
  <si>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</si>
  <si>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</si>
  <si>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</si>
  <si>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</si>
  <si>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</si>
  <si>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</si>
  <si>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</si>
  <si>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</si>
  <si>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</si>
  <si>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</si>
  <si>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</si>
  <si>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</si>
  <si>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</si>
  <si>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</si>
  <si>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</si>
  <si>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</si>
  <si>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</si>
  <si>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</si>
  <si>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</si>
  <si>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</si>
  <si>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</si>
  <si>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</si>
  <si>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</si>
  <si>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</si>
  <si>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</si>
  <si>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</si>
  <si>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</si>
  <si>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</si>
  <si>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</si>
  <si>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</si>
  <si>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</si>
  <si>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</si>
  <si>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</si>
  <si>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</si>
  <si>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</si>
  <si>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</si>
  <si>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</si>
  <si>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</si>
  <si>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</si>
  <si>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</si>
  <si>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</si>
  <si>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</si>
  <si>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</si>
  <si>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</si>
  <si>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</si>
  <si>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</si>
  <si>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</si>
  <si>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</si>
  <si>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</si>
  <si>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</si>
  <si>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</si>
  <si>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</si>
  <si>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</si>
  <si>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</si>
  <si>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</si>
  <si>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</si>
  <si>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</si>
  <si>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</si>
  <si>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</si>
  <si>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</si>
  <si>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</si>
  <si>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</si>
  <si>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</si>
  <si>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</si>
  <si>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</si>
  <si>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</si>
  <si>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</si>
  <si>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</si>
  <si>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</si>
  <si>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</si>
  <si>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</si>
  <si>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</si>
  <si>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</si>
  <si>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</si>
  <si>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</si>
  <si>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</si>
  <si>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</si>
  <si>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</si>
  <si>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</si>
  <si>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</si>
  <si>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</si>
  <si>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</si>
  <si>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</si>
  <si>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</si>
  <si>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</si>
  <si>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</si>
  <si>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</si>
  <si>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</si>
  <si>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</si>
  <si>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</si>
  <si>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</si>
  <si>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</si>
  <si>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</si>
  <si>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</si>
  <si>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</si>
  <si>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</si>
  <si>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</si>
  <si>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</si>
  <si>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</si>
  <si>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</si>
  <si>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</si>
  <si>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</si>
  <si>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</si>
  <si>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</si>
  <si>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</si>
  <si>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</si>
  <si>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</si>
  <si>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</si>
  <si>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</si>
  <si>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</si>
  <si>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</si>
  <si>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</si>
  <si>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</si>
  <si>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</si>
  <si>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</si>
  <si>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</si>
  <si>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</si>
  <si>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</si>
  <si>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</si>
  <si>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</si>
  <si>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</si>
  <si>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</si>
  <si>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</si>
  <si>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</si>
  <si>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</si>
  <si>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</si>
  <si>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</si>
  <si>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</si>
  <si>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</si>
  <si>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</si>
  <si>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</si>
  <si>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</si>
  <si>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</si>
  <si>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</si>
  <si>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</si>
  <si>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</si>
  <si>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</si>
  <si>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</si>
  <si>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</si>
  <si>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</si>
  <si>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</si>
  <si>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</si>
  <si>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</si>
  <si>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</si>
  <si>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</si>
  <si>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</si>
  <si>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</si>
  <si>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</si>
  <si>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</si>
  <si>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</si>
  <si>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</si>
  <si>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</si>
  <si>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</si>
  <si>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</si>
  <si>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</si>
  <si>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</si>
  <si>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</si>
  <si>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</si>
  <si>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</si>
  <si>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</si>
  <si>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</si>
  <si>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</si>
  <si>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</si>
  <si>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</si>
  <si>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</si>
  <si>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</si>
  <si>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</si>
  <si>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</si>
  <si>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</si>
  <si>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</si>
  <si>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</si>
  <si>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</si>
  <si>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</si>
  <si>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</si>
  <si>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</si>
  <si>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</si>
  <si>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</si>
  <si>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</si>
  <si>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</si>
  <si>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</si>
  <si>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</si>
  <si>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</si>
  <si>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</si>
  <si>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</si>
  <si>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</si>
  <si>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</si>
  <si>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</si>
  <si>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</si>
  <si>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</si>
  <si>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</si>
  <si>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</si>
  <si>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</si>
  <si>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</si>
  <si>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</si>
  <si>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</si>
  <si>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</si>
  <si>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</si>
  <si>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</si>
  <si>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</si>
  <si>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</si>
  <si>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</si>
  <si>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</si>
  <si>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</si>
  <si>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</si>
  <si>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</si>
  <si>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</si>
  <si>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</si>
  <si>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</si>
  <si>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</si>
  <si>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</si>
  <si>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</si>
  <si>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</si>
  <si>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</si>
  <si>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</si>
  <si>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</si>
  <si>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</si>
  <si>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</si>
  <si>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</si>
  <si>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</si>
  <si>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</si>
  <si>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</si>
  <si>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</si>
  <si>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</si>
  <si>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</si>
  <si>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</si>
  <si>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</si>
  <si>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</si>
  <si>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</si>
  <si>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</si>
  <si>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</si>
  <si>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</si>
  <si>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</si>
  <si>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</si>
  <si>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</si>
  <si>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</si>
  <si>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</si>
  <si>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</si>
  <si>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</si>
  <si>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</si>
  <si>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</si>
  <si>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</si>
  <si>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</si>
  <si>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</si>
  <si>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</si>
  <si>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</si>
  <si>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</si>
  <si>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</si>
  <si>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</si>
  <si>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</si>
  <si>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</si>
  <si>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</si>
  <si>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</si>
  <si>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</si>
  <si>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</si>
  <si>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</si>
  <si>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</si>
  <si>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</si>
  <si>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</si>
  <si>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</si>
  <si>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</si>
  <si>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</si>
  <si>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</si>
  <si>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</si>
  <si>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</si>
  <si>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</si>
  <si>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</si>
  <si>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</si>
  <si>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</si>
  <si>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</si>
  <si>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</si>
  <si>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</si>
  <si>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</si>
  <si>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</si>
  <si>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</si>
  <si>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</si>
  <si>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</si>
  <si>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</si>
  <si>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</si>
  <si>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</si>
  <si>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</si>
  <si>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</si>
  <si>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</si>
  <si>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</si>
  <si>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</si>
  <si>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</si>
  <si>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</si>
  <si>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</si>
  <si>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</si>
  <si>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</si>
  <si>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</si>
  <si>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</si>
  <si>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</si>
  <si>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</si>
  <si>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</si>
  <si>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</si>
  <si>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</si>
  <si>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</si>
  <si>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</si>
  <si>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</si>
  <si>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</si>
  <si>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</si>
  <si>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</si>
  <si>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</si>
  <si>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</si>
  <si>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</si>
  <si>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</si>
  <si>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</si>
  <si>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</si>
  <si>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</si>
  <si>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</si>
  <si>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</si>
  <si>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</si>
  <si>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</si>
  <si>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</si>
  <si>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</si>
  <si>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</si>
  <si>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</si>
  <si>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</si>
  <si>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</si>
  <si>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</si>
  <si>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</si>
  <si>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</si>
  <si>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</si>
  <si>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</si>
  <si>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</si>
  <si>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</si>
  <si>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</si>
  <si>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</si>
  <si>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</si>
  <si>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</si>
  <si>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</si>
  <si>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</si>
  <si>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</si>
  <si>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</si>
  <si>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</si>
  <si>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</si>
  <si>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</si>
  <si>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</si>
  <si>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</si>
  <si>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</si>
  <si>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</si>
  <si>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</si>
  <si>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</si>
  <si>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</si>
  <si>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</si>
  <si>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</si>
  <si>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</si>
  <si>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</si>
  <si>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</si>
  <si>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</si>
  <si>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</si>
  <si>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</si>
  <si>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</si>
  <si>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</si>
  <si>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</si>
  <si>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</si>
  <si>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</si>
  <si>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</si>
  <si>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</si>
  <si>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</si>
  <si>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</si>
  <si>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</si>
  <si>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</si>
  <si>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</si>
  <si>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</si>
  <si>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</si>
  <si>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</si>
  <si>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</si>
  <si>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</si>
  <si>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</si>
  <si>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</si>
  <si>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</si>
  <si>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</si>
  <si>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</si>
  <si>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</si>
  <si>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</si>
  <si>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</si>
  <si>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</si>
  <si>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</si>
  <si>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</si>
  <si>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</si>
  <si>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</si>
  <si>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</si>
  <si>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</si>
  <si>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</si>
  <si>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</si>
  <si>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</si>
  <si>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</si>
  <si>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</si>
  <si>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</si>
  <si>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</si>
  <si>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</si>
  <si>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</si>
  <si>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</si>
  <si>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</si>
  <si>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</si>
  <si>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</si>
  <si>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</si>
  <si>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</si>
  <si>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</si>
  <si>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</si>
  <si>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</si>
  <si>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</si>
  <si>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</si>
  <si>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</si>
  <si>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</si>
  <si>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</si>
  <si>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</si>
  <si>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</si>
  <si>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</si>
  <si>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</si>
  <si>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</si>
  <si>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</si>
  <si>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</si>
  <si>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</si>
  <si>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</si>
  <si>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</si>
  <si>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</si>
  <si>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</si>
  <si>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</si>
  <si>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</si>
  <si>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</si>
  <si>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</si>
  <si>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</si>
  <si>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</si>
  <si>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</si>
  <si>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</si>
  <si>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</si>
  <si>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</si>
  <si>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</si>
  <si>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</si>
  <si>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</si>
  <si>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</si>
  <si>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</si>
  <si>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</si>
  <si>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</si>
  <si>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</si>
  <si>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</si>
  <si>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</si>
  <si>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</si>
  <si>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</si>
  <si>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</si>
  <si>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</si>
  <si>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</si>
  <si>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</si>
  <si>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</si>
  <si>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</si>
  <si>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</si>
  <si>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</si>
  <si>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</si>
  <si>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</si>
  <si>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</si>
  <si>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</si>
  <si>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</si>
  <si>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</si>
  <si>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</si>
  <si>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</si>
  <si>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</si>
  <si>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</si>
  <si>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</si>
  <si>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</si>
  <si>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</si>
  <si>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</si>
  <si>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</si>
  <si>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</si>
  <si>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</si>
  <si>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</si>
  <si>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</si>
  <si>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</si>
  <si>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</si>
  <si>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</si>
  <si>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</si>
  <si>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</si>
  <si>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</si>
  <si>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</si>
  <si>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</si>
  <si>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</si>
  <si>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</si>
  <si>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</si>
  <si>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</si>
  <si>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</si>
  <si>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</si>
  <si>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</si>
  <si>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</si>
  <si>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</si>
  <si>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</si>
  <si>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</si>
  <si>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</si>
  <si>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</si>
  <si>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</si>
  <si>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</si>
  <si>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</si>
  <si>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</si>
  <si>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</si>
  <si>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</si>
  <si>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</si>
  <si>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</si>
  <si>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</si>
  <si>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</si>
  <si>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</si>
  <si>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</si>
  <si>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</si>
  <si>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</si>
  <si>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</si>
  <si>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</si>
  <si>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</si>
  <si>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</si>
  <si>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</si>
  <si>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</si>
  <si>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</si>
  <si>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</si>
  <si>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</si>
  <si>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</si>
  <si>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</si>
  <si>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</si>
  <si>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</si>
  <si>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</si>
  <si>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</si>
  <si>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</si>
  <si>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</si>
  <si>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</si>
  <si>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</si>
  <si>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</si>
  <si>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</si>
  <si>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</si>
  <si>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</si>
  <si>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</si>
  <si>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</si>
  <si>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</si>
  <si>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</si>
  <si>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</si>
  <si>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</si>
  <si>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</si>
  <si>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</si>
  <si>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</si>
  <si>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</si>
  <si>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</si>
  <si>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</si>
  <si>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</si>
  <si>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</si>
  <si>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</si>
  <si>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</si>
  <si>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</si>
  <si>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</si>
  <si>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</si>
  <si>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</si>
  <si>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</si>
  <si>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</si>
  <si>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</si>
  <si>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</si>
  <si>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</si>
  <si>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</si>
  <si>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</si>
  <si>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</si>
  <si>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</si>
  <si>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</si>
  <si>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</si>
  <si>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</si>
  <si>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</si>
  <si>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</si>
  <si>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</si>
  <si>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</si>
  <si>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</si>
  <si>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</si>
  <si>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</si>
  <si>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</si>
  <si>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</si>
  <si>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</si>
  <si>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</si>
  <si>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</si>
  <si>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</si>
  <si>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</si>
  <si>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</si>
  <si>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</si>
  <si>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</si>
  <si>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</si>
  <si>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</si>
  <si>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</si>
  <si>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</si>
  <si>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</si>
  <si>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</si>
  <si>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</si>
  <si>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</si>
  <si>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</si>
  <si>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</si>
  <si>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</si>
  <si>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</si>
  <si>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</si>
  <si>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</si>
  <si>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</si>
  <si>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</si>
  <si>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</si>
  <si>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</si>
  <si>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</si>
  <si>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</si>
  <si>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</si>
  <si>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</si>
  <si>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</si>
  <si>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</si>
  <si>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</si>
  <si>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</si>
  <si>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</si>
  <si>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</si>
  <si>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</si>
  <si>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</si>
  <si>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</si>
  <si>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</si>
  <si>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</si>
  <si>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</si>
  <si>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</si>
  <si>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</si>
  <si>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</si>
  <si>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</si>
  <si>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</si>
  <si>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</si>
  <si>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</si>
  <si>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</si>
  <si>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</si>
  <si>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</si>
  <si>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</si>
  <si>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</si>
  <si>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</si>
  <si>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</si>
  <si>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</si>
  <si>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</si>
  <si>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</si>
  <si>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</si>
  <si>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</si>
  <si>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</si>
  <si>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</si>
  <si>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</si>
  <si>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</si>
  <si>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</si>
  <si>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</si>
  <si>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</si>
  <si>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</si>
  <si>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</si>
  <si>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</si>
  <si>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</si>
  <si>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</si>
  <si>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</si>
  <si>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</si>
  <si>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</si>
  <si>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</si>
  <si>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</si>
  <si>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</si>
  <si>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</si>
  <si>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</si>
  <si>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</si>
  <si>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</si>
  <si>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</si>
  <si>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</si>
  <si>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</si>
  <si>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</si>
  <si>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</si>
  <si>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</si>
  <si>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</si>
  <si>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</si>
  <si>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</si>
  <si>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</si>
  <si>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</si>
  <si>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</si>
  <si>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</si>
  <si>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</si>
  <si>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</si>
  <si>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</si>
  <si>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</si>
  <si>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</si>
  <si>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</si>
  <si>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</si>
  <si>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</si>
  <si>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</si>
  <si>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</si>
  <si>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</si>
  <si>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</si>
  <si>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</si>
  <si>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</si>
  <si>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</si>
  <si>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</si>
  <si>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</si>
  <si>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</si>
  <si>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</si>
  <si>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</si>
  <si>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</si>
  <si>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</si>
  <si>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</si>
  <si>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</si>
  <si>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</si>
  <si>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</si>
  <si>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</si>
  <si>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</si>
  <si>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</si>
  <si>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</si>
  <si>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</si>
  <si>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</si>
  <si>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</si>
  <si>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</si>
  <si>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</si>
  <si>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</si>
  <si>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</si>
  <si>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</si>
  <si>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</si>
  <si>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</si>
  <si>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</si>
  <si>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</si>
  <si>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</si>
  <si>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</si>
  <si>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</si>
  <si>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</si>
  <si>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</si>
  <si>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</si>
  <si>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</si>
  <si>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</si>
  <si>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</si>
  <si>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</si>
  <si>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</si>
  <si>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</si>
  <si>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</si>
  <si>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</si>
  <si>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</si>
  <si>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</si>
  <si>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</si>
  <si>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</si>
  <si>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</si>
  <si>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</si>
  <si>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</si>
  <si>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</si>
  <si>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</si>
  <si>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</si>
  <si>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</si>
  <si>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</si>
  <si>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</si>
  <si>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</si>
  <si>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</si>
  <si>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</si>
  <si>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</si>
  <si>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</si>
  <si>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</si>
  <si>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</si>
  <si>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</si>
  <si>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</si>
  <si>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</si>
  <si>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</si>
  <si>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</si>
  <si>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</si>
  <si>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</si>
  <si>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</si>
  <si>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</si>
  <si>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</si>
  <si>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</si>
  <si>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</si>
  <si>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</si>
  <si>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</si>
  <si>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</si>
  <si>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</si>
  <si>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</si>
  <si>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</si>
  <si>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</si>
  <si>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</si>
  <si>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</si>
  <si>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</si>
  <si>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</si>
  <si>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</si>
  <si>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</si>
  <si>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</si>
  <si>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</si>
  <si>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</si>
  <si>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</si>
  <si>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</si>
  <si>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</si>
  <si>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</si>
  <si>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</si>
  <si>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</si>
  <si>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</si>
  <si>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</si>
  <si>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</si>
  <si>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</si>
  <si>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</si>
  <si>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</si>
  <si>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</si>
  <si>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</si>
  <si>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</si>
  <si>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</si>
  <si>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</si>
  <si>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</si>
  <si>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</si>
  <si>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</si>
  <si>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</si>
  <si>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</si>
  <si>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</si>
  <si>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</si>
  <si>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</si>
  <si>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</si>
  <si>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</si>
  <si>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</si>
  <si>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</si>
  <si>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</si>
  <si>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</si>
  <si>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</si>
  <si>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</si>
  <si>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</si>
  <si>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</si>
  <si>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</si>
  <si>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</si>
  <si>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</si>
  <si>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</si>
  <si>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</si>
  <si>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</si>
  <si>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</si>
  <si>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</si>
  <si>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</si>
  <si>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</si>
  <si>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</si>
  <si>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</si>
  <si>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</si>
  <si>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</si>
  <si>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</si>
  <si>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</si>
  <si>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</si>
  <si>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</si>
  <si>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</si>
  <si>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</si>
  <si>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</si>
  <si>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</si>
  <si>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</si>
  <si>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</si>
  <si>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</si>
  <si>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</si>
  <si>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</si>
  <si>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</si>
  <si>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</si>
  <si>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</si>
  <si>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</si>
  <si>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</si>
  <si>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</si>
  <si>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</si>
  <si>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</si>
  <si>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</si>
  <si>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</si>
  <si>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</si>
  <si>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</si>
  <si>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</si>
  <si>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</si>
  <si>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</si>
  <si>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</si>
  <si>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</si>
  <si>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</si>
  <si>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</si>
  <si>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</si>
  <si>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</si>
  <si>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</si>
  <si>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</si>
  <si>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</si>
  <si>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</si>
  <si>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</si>
  <si>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</si>
  <si>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</si>
  <si>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</si>
  <si>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</si>
  <si>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</si>
  <si>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</si>
  <si>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</si>
  <si>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</si>
  <si>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</si>
  <si>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</si>
  <si>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</si>
  <si>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</si>
  <si>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</si>
  <si>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</si>
  <si>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</si>
  <si>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</si>
  <si>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</si>
  <si>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</si>
  <si>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</si>
  <si>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</si>
  <si>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</si>
  <si>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</si>
  <si>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</si>
  <si>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</si>
  <si>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</si>
  <si>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</si>
  <si>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</si>
  <si>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</si>
  <si>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</si>
  <si>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</si>
  <si>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</si>
  <si>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</si>
  <si>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</si>
  <si>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</si>
  <si>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</si>
  <si>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</si>
  <si>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</si>
  <si>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</si>
  <si>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</si>
  <si>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</si>
  <si>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</si>
  <si>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</si>
  <si>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</si>
  <si>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</si>
  <si>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</si>
  <si>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</si>
  <si>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</si>
  <si>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</si>
  <si>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</si>
  <si>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</si>
  <si>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</si>
  <si>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</si>
  <si>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</si>
  <si>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</si>
  <si>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</si>
  <si>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</si>
  <si>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</si>
  <si>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</si>
  <si>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</si>
  <si>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</si>
  <si>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</si>
  <si>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</si>
  <si>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</si>
  <si>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</si>
  <si>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</si>
  <si>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</si>
  <si>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</si>
  <si>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</si>
  <si>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</si>
  <si>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</si>
  <si>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</si>
  <si>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</si>
  <si>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</si>
  <si>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</si>
  <si>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</si>
  <si>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</si>
  <si>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</si>
  <si>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</si>
  <si>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</si>
  <si>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</si>
  <si>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</si>
  <si>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</si>
  <si>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</si>
  <si>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</si>
  <si>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</si>
  <si>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</si>
  <si>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</si>
  <si>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</si>
  <si>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</si>
  <si>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</si>
  <si>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</si>
  <si>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</si>
  <si>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</si>
  <si>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</si>
  <si>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</si>
  <si>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</si>
  <si>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</si>
  <si>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</si>
  <si>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</si>
  <si>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</si>
  <si>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</si>
  <si>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</si>
  <si>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</si>
  <si>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</si>
  <si>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</si>
  <si>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</si>
  <si>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</si>
  <si>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</si>
  <si>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</si>
  <si>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</si>
  <si>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</si>
  <si>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</si>
  <si>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</si>
  <si>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</si>
  <si>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</si>
  <si>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</si>
  <si>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</si>
  <si>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</si>
  <si>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</si>
  <si>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</si>
  <si>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</si>
  <si>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</si>
  <si>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</si>
  <si>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</si>
  <si>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</si>
  <si>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</si>
  <si>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</si>
  <si>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</si>
  <si>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</si>
  <si>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</si>
  <si>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</si>
  <si>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</si>
  <si>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</si>
  <si>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</si>
  <si>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</si>
  <si>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</si>
  <si>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</si>
  <si>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</si>
  <si>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</si>
  <si>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</si>
  <si>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</si>
  <si>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</si>
  <si>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</si>
  <si>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</si>
  <si>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</si>
  <si>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</si>
  <si>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</si>
  <si>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</si>
  <si>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</si>
  <si>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</si>
  <si>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</si>
  <si>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</si>
  <si>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</si>
  <si>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</si>
  <si>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</si>
  <si>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</si>
  <si>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</si>
  <si>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</si>
  <si>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</si>
  <si>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</si>
  <si>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</si>
  <si>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</si>
  <si>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</si>
  <si>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</si>
  <si>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</si>
  <si>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</si>
  <si>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</si>
  <si>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</si>
  <si>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</si>
  <si>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</si>
  <si>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</si>
  <si>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</si>
  <si>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</si>
  <si>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</si>
  <si>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</si>
  <si>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</si>
  <si>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</si>
  <si>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</si>
  <si>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</si>
  <si>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</si>
  <si>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</si>
  <si>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</si>
  <si>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</si>
  <si>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</si>
  <si>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</si>
  <si>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</si>
  <si>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</si>
  <si>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</si>
  <si>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</si>
  <si>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</si>
  <si>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</si>
  <si>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</si>
  <si>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</si>
  <si>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</si>
  <si>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</si>
  <si>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</si>
  <si>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</si>
  <si>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</si>
  <si>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</si>
  <si>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</si>
  <si>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</si>
  <si>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</si>
  <si>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</si>
  <si>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</si>
  <si>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</si>
  <si>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</si>
  <si>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</si>
  <si>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</si>
  <si>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</si>
  <si>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</si>
  <si>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</si>
  <si>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</si>
  <si>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</si>
  <si>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</si>
  <si>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</si>
  <si>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</si>
  <si>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</si>
  <si>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</si>
  <si>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</si>
  <si>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</si>
  <si>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</si>
  <si>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</si>
  <si>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</si>
  <si>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</si>
  <si>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</si>
  <si>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</si>
  <si>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</si>
  <si>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</si>
  <si>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</si>
  <si>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</si>
  <si>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</si>
  <si>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</si>
  <si>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</si>
  <si>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</si>
  <si>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</si>
  <si>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</si>
  <si>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</si>
  <si>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</si>
  <si>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</si>
  <si>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</si>
  <si>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</si>
  <si>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</si>
  <si>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</si>
  <si>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</si>
  <si>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</si>
  <si>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</si>
  <si>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</si>
  <si>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</si>
  <si>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</si>
  <si>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</si>
  <si>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</si>
  <si>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</si>
  <si>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</si>
  <si>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</si>
  <si>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</si>
  <si>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</si>
  <si>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</si>
  <si>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</si>
  <si>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</si>
  <si>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</si>
  <si>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</si>
  <si>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</si>
  <si>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</si>
  <si>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</si>
  <si>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</si>
  <si>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</si>
  <si>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</si>
  <si>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</si>
  <si>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</si>
  <si>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</si>
  <si>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</si>
  <si>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</si>
  <si>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</si>
  <si>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</si>
  <si>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</si>
  <si>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</si>
  <si>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</si>
  <si>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</si>
  <si>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</si>
  <si>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</si>
  <si>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</si>
  <si>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</si>
  <si>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</si>
  <si>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</si>
  <si>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</si>
  <si>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</si>
  <si>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</si>
  <si>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</si>
  <si>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</si>
  <si>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</si>
  <si>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</si>
  <si>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</si>
  <si>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</si>
  <si>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</si>
  <si>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</si>
  <si>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</si>
  <si>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</si>
  <si>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</si>
  <si>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</si>
  <si>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</si>
  <si>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</si>
  <si>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</si>
  <si>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</si>
  <si>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</si>
  <si>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</si>
  <si>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</si>
  <si>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</si>
  <si>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</si>
  <si>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</si>
  <si>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</si>
  <si>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</si>
  <si>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</si>
  <si>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</si>
  <si>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</si>
  <si>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</si>
  <si>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</si>
  <si>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</si>
  <si>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</si>
  <si>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</si>
  <si>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</si>
  <si>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</si>
  <si>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</si>
  <si>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</si>
  <si>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</si>
  <si>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</si>
  <si>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</si>
  <si>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</si>
  <si>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</si>
  <si>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</si>
  <si>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</si>
  <si>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</si>
  <si>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</si>
  <si>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</si>
  <si>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</si>
  <si>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</si>
  <si>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</si>
  <si>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</si>
  <si>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</si>
  <si>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</si>
  <si>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</si>
  <si>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</si>
  <si>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</si>
  <si>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</si>
  <si>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</si>
  <si>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</si>
  <si>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</si>
  <si>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</si>
  <si>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</si>
  <si>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</si>
  <si>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</si>
  <si>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</si>
  <si>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</si>
  <si>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</si>
  <si>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</si>
  <si>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</si>
  <si>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</si>
  <si>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</si>
  <si>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</si>
  <si>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</si>
  <si>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</si>
  <si>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</si>
  <si>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</si>
  <si>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</si>
  <si>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</si>
  <si>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</si>
  <si>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</si>
  <si>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</si>
  <si>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</si>
  <si>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</si>
  <si>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</si>
  <si>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</si>
  <si>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</si>
  <si>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</si>
  <si>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</si>
  <si>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</si>
  <si>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</si>
  <si>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</si>
  <si>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</si>
  <si>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</si>
  <si>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</si>
  <si>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</si>
  <si>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</si>
  <si>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</si>
  <si>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</si>
  <si>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</si>
  <si>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</si>
  <si>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</si>
  <si>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</si>
  <si>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</si>
  <si>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</si>
  <si>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</si>
  <si>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</si>
  <si>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</si>
  <si>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</si>
  <si>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</si>
  <si>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</si>
  <si>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</si>
  <si>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</si>
  <si>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</si>
  <si>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</si>
  <si>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</si>
  <si>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</si>
  <si>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</si>
  <si>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</si>
  <si>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</si>
  <si>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</si>
  <si>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</si>
  <si>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</si>
  <si>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</si>
  <si>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</si>
  <si>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</si>
  <si>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</si>
  <si>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</si>
  <si>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</si>
  <si>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</si>
  <si>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</si>
  <si>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</si>
  <si>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</si>
  <si>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</si>
  <si>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</si>
  <si>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</si>
  <si>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</si>
  <si>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</si>
  <si>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</si>
  <si>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</si>
  <si>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</si>
  <si>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</si>
  <si>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</si>
  <si>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</si>
  <si>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</si>
  <si>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</si>
  <si>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</si>
  <si>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</si>
  <si>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</si>
  <si>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</si>
  <si>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</si>
  <si>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</si>
  <si>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</si>
  <si>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</si>
  <si>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</si>
  <si>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</si>
  <si>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</si>
  <si>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</si>
  <si>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</si>
  <si>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</si>
  <si>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</si>
  <si>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</si>
  <si>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</si>
  <si>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</si>
  <si>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</si>
  <si>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</si>
  <si>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</si>
  <si>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</si>
  <si>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</si>
  <si>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</si>
  <si>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</si>
  <si>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</si>
  <si>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</si>
  <si>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</si>
  <si>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</si>
  <si>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</si>
  <si>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</si>
  <si>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</si>
  <si>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</si>
  <si>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</si>
  <si>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</si>
  <si>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</si>
  <si>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</si>
  <si>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</si>
  <si>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</si>
  <si>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</si>
  <si>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</si>
  <si>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</si>
  <si>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</si>
  <si>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</si>
  <si>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</si>
  <si>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</si>
  <si>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</si>
  <si>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</si>
  <si>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</si>
  <si>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</si>
  <si>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</si>
  <si>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</si>
  <si>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</si>
  <si>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</si>
  <si>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</si>
  <si>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</si>
  <si>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</si>
  <si>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</si>
  <si>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</si>
  <si>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</si>
  <si>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</si>
  <si>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</si>
  <si>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</si>
  <si>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</si>
  <si>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</si>
  <si>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</si>
  <si>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</si>
  <si>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</si>
  <si>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</si>
  <si>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</si>
  <si>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</si>
  <si>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</si>
  <si>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</si>
  <si>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</si>
  <si>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</si>
  <si>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</si>
  <si>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</si>
  <si>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</si>
  <si>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</si>
  <si>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</si>
  <si>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</si>
  <si>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</si>
  <si>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</si>
  <si>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</si>
  <si>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</si>
  <si>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</si>
  <si>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</si>
  <si>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</si>
  <si>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</si>
  <si>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</si>
  <si>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</si>
  <si>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</si>
  <si>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</si>
  <si>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</si>
  <si>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</si>
  <si>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</si>
  <si>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</si>
  <si>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</si>
  <si>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</si>
  <si>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</si>
  <si>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</si>
  <si>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</si>
  <si>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</si>
  <si>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</si>
  <si>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</si>
  <si>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</si>
  <si>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</si>
  <si>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</si>
  <si>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</si>
  <si>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</si>
  <si>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</si>
  <si>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</si>
  <si>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</si>
  <si>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</si>
  <si>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</si>
  <si>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</si>
  <si>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</si>
  <si>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</si>
  <si>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</si>
  <si>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</si>
  <si>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</si>
  <si>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</si>
  <si>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</si>
  <si>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</si>
  <si>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</si>
  <si>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</si>
  <si>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</si>
  <si>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</si>
  <si>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</si>
  <si>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</si>
  <si>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</si>
  <si>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</si>
  <si>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</si>
  <si>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</si>
  <si>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</si>
  <si>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</si>
  <si>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</si>
  <si>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</si>
  <si>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</si>
  <si>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</si>
  <si>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</si>
  <si>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</si>
  <si>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</si>
  <si>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</si>
  <si>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</si>
  <si>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</si>
  <si>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</si>
  <si>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</si>
  <si>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</si>
  <si>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</si>
  <si>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</si>
  <si>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</si>
  <si>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</si>
  <si>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</si>
  <si>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</si>
  <si>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</si>
  <si>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</si>
  <si>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</si>
  <si>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</si>
  <si>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</si>
  <si>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</si>
  <si>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</si>
  <si>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</si>
  <si>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</si>
  <si>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</si>
  <si>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</si>
  <si>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</si>
  <si>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</si>
  <si>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</si>
  <si>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</si>
  <si>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</si>
  <si>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</si>
  <si>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</si>
  <si>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</si>
  <si>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</si>
  <si>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</si>
  <si>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</si>
  <si>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</si>
  <si>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</si>
  <si>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</si>
  <si>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</si>
  <si>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</si>
  <si>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</si>
  <si>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</si>
  <si>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</si>
  <si>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</si>
  <si>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</si>
  <si>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</si>
  <si>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</si>
  <si>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</si>
  <si>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</si>
  <si>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</si>
  <si>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</si>
  <si>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</si>
  <si>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</si>
  <si>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</si>
  <si>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</si>
  <si>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</si>
  <si>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</si>
  <si>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</si>
  <si>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</si>
  <si>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</si>
  <si>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</si>
  <si>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</si>
  <si>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</si>
  <si>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</si>
  <si>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</si>
  <si>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</si>
  <si>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</si>
  <si>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</si>
  <si>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</si>
  <si>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</si>
  <si>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</si>
  <si>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</si>
  <si>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</si>
  <si>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</si>
  <si>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</si>
  <si>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</si>
  <si>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</si>
  <si>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</si>
  <si>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</si>
  <si>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</si>
  <si>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</si>
  <si>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</si>
  <si>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</si>
  <si>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</si>
  <si>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</si>
  <si>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</si>
  <si>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</si>
  <si>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</si>
  <si>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</si>
  <si>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</si>
  <si>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</si>
  <si>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</si>
  <si>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</si>
  <si>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</si>
  <si>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</si>
  <si>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</si>
  <si>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</si>
  <si>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</si>
  <si>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</si>
  <si>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</si>
  <si>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</si>
  <si>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</si>
  <si>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</si>
  <si>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</si>
  <si>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</si>
  <si>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</si>
  <si>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</si>
  <si>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</si>
  <si>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</si>
  <si>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</si>
  <si>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</si>
  <si>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</si>
  <si>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</si>
  <si>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</si>
  <si>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</si>
  <si>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</si>
  <si>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</si>
  <si>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</si>
  <si>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</si>
  <si>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</si>
  <si>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</si>
  <si>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</si>
  <si>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</si>
  <si>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</si>
  <si>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</si>
  <si>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</si>
  <si>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</si>
  <si>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</si>
  <si>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</si>
  <si>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</si>
  <si>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</si>
  <si>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</si>
  <si>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</si>
  <si>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</si>
  <si>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</si>
  <si>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</si>
  <si>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</si>
  <si>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</si>
  <si>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</si>
  <si>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</si>
  <si>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</si>
  <si>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</si>
  <si>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</si>
  <si>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</si>
  <si>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</si>
  <si>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</si>
  <si>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</si>
  <si>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</si>
  <si>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</si>
  <si>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</si>
  <si>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</si>
  <si>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</si>
  <si>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</si>
  <si>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</si>
  <si>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</si>
  <si>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</si>
  <si>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</si>
  <si>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</si>
  <si>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</si>
  <si>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</si>
  <si>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</si>
  <si>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</si>
  <si>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</si>
  <si>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</si>
  <si>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</si>
  <si>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</si>
  <si>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</si>
  <si>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</si>
  <si>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</si>
  <si>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</si>
  <si>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</si>
  <si>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</si>
  <si>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</si>
  <si>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</si>
  <si>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</si>
  <si>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</si>
  <si>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</si>
  <si>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</si>
  <si>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</si>
  <si>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</si>
  <si>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</si>
  <si>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</si>
  <si>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</si>
  <si>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</si>
  <si>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</si>
  <si>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</si>
  <si>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</si>
  <si>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</si>
  <si>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</si>
  <si>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</si>
  <si>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</si>
  <si>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</si>
  <si>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</si>
  <si>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</si>
  <si>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</si>
  <si>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</si>
  <si>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</si>
  <si>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</si>
  <si>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</si>
  <si>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</si>
  <si>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</si>
  <si>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</si>
  <si>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</si>
  <si>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</si>
  <si>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</si>
  <si>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</si>
  <si>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</si>
  <si>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</si>
  <si>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</si>
  <si>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</si>
  <si>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</si>
  <si>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</si>
  <si>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</si>
  <si>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</si>
  <si>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</si>
  <si>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</si>
  <si>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</si>
  <si>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</si>
  <si>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</si>
  <si>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</si>
  <si>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</si>
  <si>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</si>
  <si>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</si>
  <si>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</si>
  <si>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</si>
  <si>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</si>
  <si>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</si>
  <si>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</si>
  <si>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</si>
  <si>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</si>
  <si>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</si>
  <si>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</si>
  <si>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</si>
  <si>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</si>
  <si>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</si>
  <si>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</si>
  <si>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</si>
  <si>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</si>
  <si>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</si>
  <si>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</si>
  <si>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</si>
  <si>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</si>
  <si>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</si>
  <si>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</si>
  <si>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</si>
  <si>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</si>
  <si>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</si>
  <si>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</si>
  <si>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</si>
  <si>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</si>
  <si>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</si>
  <si>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</si>
  <si>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</si>
  <si>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</si>
  <si>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</si>
  <si>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</si>
  <si>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</si>
  <si>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</si>
  <si>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</si>
  <si>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</si>
  <si>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</si>
  <si>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</si>
  <si>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</si>
  <si>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</si>
  <si>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</si>
  <si>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</si>
  <si>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</si>
  <si>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</si>
  <si>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</si>
  <si>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</si>
  <si>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</si>
  <si>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</si>
  <si>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</si>
  <si>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</si>
  <si>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</si>
  <si>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</si>
  <si>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</si>
  <si>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</si>
  <si>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</si>
  <si>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</si>
  <si>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</si>
  <si>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</si>
  <si>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</si>
  <si>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</si>
  <si>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</si>
  <si>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</si>
  <si>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</si>
  <si>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</si>
  <si>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</si>
  <si>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</si>
  <si>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</si>
  <si>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</si>
  <si>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</si>
  <si>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</si>
  <si>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</si>
  <si>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</si>
  <si>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</si>
  <si>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</si>
  <si>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</si>
  <si>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</si>
  <si>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</si>
  <si>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</si>
  <si>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</si>
  <si>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</si>
  <si>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</si>
  <si>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</si>
  <si>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</si>
  <si>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</si>
  <si>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</si>
  <si>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</si>
  <si>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</si>
  <si>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</si>
  <si>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</si>
  <si>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</si>
  <si>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</si>
  <si>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</si>
  <si>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</si>
  <si>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</si>
  <si>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</si>
  <si>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</si>
  <si>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</si>
  <si>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</si>
  <si>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</si>
  <si>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</si>
  <si>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</si>
  <si>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</si>
  <si>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</si>
  <si>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</si>
  <si>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</si>
  <si>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</si>
  <si>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</si>
  <si>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</si>
  <si>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</si>
  <si>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</si>
  <si>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</si>
  <si>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</si>
  <si>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</si>
  <si>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</si>
  <si>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</si>
  <si>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</si>
  <si>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</si>
  <si>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</si>
  <si>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</si>
  <si>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</si>
  <si>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</si>
  <si>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</si>
  <si>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</si>
  <si>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</si>
  <si>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</si>
  <si>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</si>
  <si>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</si>
  <si>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</si>
  <si>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</si>
  <si>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</si>
  <si>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</si>
  <si>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</si>
  <si>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</si>
  <si>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</si>
  <si>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</si>
  <si>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</si>
  <si>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</si>
  <si>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</si>
  <si>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</si>
  <si>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</si>
  <si>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</si>
  <si>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</si>
  <si>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</si>
  <si>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</si>
  <si>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</si>
  <si>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</si>
  <si>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</si>
  <si>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</si>
  <si>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</si>
  <si>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</si>
  <si>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</si>
  <si>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</si>
  <si>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</si>
  <si>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</si>
  <si>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</si>
  <si>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</si>
  <si>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</si>
  <si>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</si>
  <si>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</si>
  <si>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</si>
  <si>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</si>
  <si>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</si>
  <si>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</si>
  <si>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</si>
  <si>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</si>
  <si>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</si>
  <si>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</si>
  <si>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</si>
  <si>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</si>
  <si>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</si>
  <si>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</si>
  <si>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</si>
  <si>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</si>
  <si>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</si>
  <si>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</si>
  <si>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</si>
  <si>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</si>
  <si>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</si>
  <si>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</si>
  <si>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</si>
  <si>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</si>
  <si>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</si>
  <si>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</si>
  <si>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</si>
  <si>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</si>
  <si>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</si>
  <si>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</si>
  <si>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</si>
  <si>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</si>
  <si>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</si>
  <si>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</si>
  <si>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</si>
  <si>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</si>
  <si>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</si>
  <si>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</si>
  <si>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</si>
  <si>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</si>
  <si>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</si>
  <si>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</si>
  <si>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</si>
  <si>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</si>
  <si>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</si>
  <si>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</si>
  <si>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</si>
  <si>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</si>
  <si>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</si>
  <si>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</si>
  <si>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</si>
  <si>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</si>
  <si>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</si>
  <si>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</si>
  <si>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</si>
  <si>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</si>
  <si>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</si>
  <si>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</si>
  <si>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</si>
  <si>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</si>
  <si>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</si>
  <si>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</si>
  <si>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</si>
  <si>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</si>
  <si>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</si>
  <si>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</si>
  <si>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</si>
  <si>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</si>
  <si>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</si>
  <si>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</si>
  <si>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</si>
  <si>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</si>
  <si>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</si>
  <si>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</si>
  <si>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</si>
  <si>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</si>
  <si>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</si>
  <si>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</si>
  <si>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</si>
  <si>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</si>
  <si>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</si>
  <si>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</si>
  <si>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</si>
  <si>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</si>
  <si>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</si>
  <si>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</si>
  <si>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</si>
  <si>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</si>
  <si>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</si>
  <si>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</si>
  <si>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</si>
  <si>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</si>
  <si>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</si>
  <si>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</si>
  <si>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</si>
  <si>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</si>
  <si>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</si>
  <si>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</si>
  <si>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</si>
  <si>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</si>
  <si>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</si>
  <si>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</si>
  <si>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</si>
  <si>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</si>
  <si>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</si>
  <si>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</si>
  <si>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</si>
  <si>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</si>
  <si>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</si>
  <si>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</si>
  <si>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</si>
  <si>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</si>
  <si>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</si>
  <si>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</si>
  <si>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</si>
  <si>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</si>
  <si>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</si>
  <si>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</si>
  <si>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</si>
  <si>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</si>
  <si>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</si>
  <si>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</si>
  <si>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</si>
  <si>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</si>
  <si>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</si>
  <si>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</si>
  <si>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</si>
  <si>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</si>
  <si>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</si>
  <si>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</si>
  <si>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</si>
  <si>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</si>
  <si>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</si>
  <si>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</si>
  <si>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</si>
  <si>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</si>
  <si>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</si>
  <si>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</si>
  <si>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</si>
  <si>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</si>
  <si>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</si>
  <si>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</si>
  <si>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</si>
  <si>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</si>
  <si>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</si>
  <si>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</si>
  <si>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</si>
  <si>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</si>
  <si>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</si>
  <si>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</si>
  <si>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</si>
  <si>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</si>
  <si>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</si>
  <si>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</si>
  <si>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</si>
  <si>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</si>
  <si>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</si>
  <si>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</si>
  <si>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</si>
  <si>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</si>
  <si>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</si>
  <si>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</si>
  <si>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</si>
  <si>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</si>
  <si>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</si>
  <si>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</si>
  <si>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</si>
  <si>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</si>
  <si>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</si>
  <si>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</si>
  <si>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</si>
  <si>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</si>
  <si>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</si>
  <si>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</si>
  <si>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</si>
  <si>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</si>
  <si>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</si>
  <si>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</si>
  <si>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</si>
  <si>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</si>
  <si>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</si>
  <si>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</si>
  <si>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</si>
  <si>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</si>
  <si>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</si>
  <si>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</si>
  <si>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</si>
  <si>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</si>
  <si>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</si>
  <si>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</si>
  <si>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</si>
  <si>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</si>
  <si>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</si>
  <si>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</si>
  <si>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</si>
  <si>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</si>
  <si>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</si>
  <si>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</si>
  <si>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</si>
  <si>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</si>
  <si>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</si>
  <si>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</si>
  <si>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</si>
  <si>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</si>
  <si>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</si>
  <si>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</si>
  <si>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</si>
  <si>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</si>
  <si>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</si>
  <si>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</si>
  <si>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</si>
  <si>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</si>
  <si>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</si>
  <si>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</si>
  <si>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</si>
  <si>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</si>
  <si>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</si>
  <si>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</si>
  <si>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</si>
  <si>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</si>
  <si>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</si>
  <si>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</si>
  <si>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</si>
  <si>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</si>
  <si>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</si>
  <si>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</si>
  <si>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</si>
  <si>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</si>
  <si>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</si>
  <si>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</si>
  <si>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</si>
  <si>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</si>
  <si>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</si>
  <si>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</si>
  <si>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</si>
  <si>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</si>
  <si>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</si>
  <si>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</si>
  <si>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</si>
  <si>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</si>
  <si>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</si>
  <si>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</si>
  <si>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</si>
  <si>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</si>
  <si>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</si>
  <si>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</si>
  <si>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</si>
  <si>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</si>
  <si>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</si>
  <si>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</si>
  <si>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</si>
  <si>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</si>
  <si>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</si>
  <si>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</si>
  <si>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</si>
  <si>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</si>
  <si>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</si>
  <si>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</si>
  <si>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</si>
  <si>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</si>
  <si>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</si>
  <si>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</si>
  <si>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</si>
  <si>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</si>
  <si>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</si>
  <si>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</si>
  <si>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</si>
  <si>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</si>
  <si>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</si>
  <si>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</si>
  <si>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</si>
  <si>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</si>
  <si>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</si>
  <si>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</si>
  <si>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</si>
  <si>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</si>
  <si>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</si>
  <si>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</si>
  <si>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</si>
  <si>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</si>
  <si>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</si>
  <si>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</si>
  <si>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</si>
  <si>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</si>
  <si>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</si>
  <si>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</si>
  <si>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</si>
  <si>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</si>
  <si>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</si>
  <si>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</si>
  <si>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</si>
  <si>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</si>
  <si>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</si>
  <si>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</si>
  <si>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</si>
  <si>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</si>
  <si>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</si>
  <si>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</si>
  <si>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</si>
  <si>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</si>
  <si>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</si>
  <si>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</si>
  <si>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</si>
  <si>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</si>
  <si>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</si>
  <si>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</si>
  <si>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</si>
  <si>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</si>
  <si>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</si>
  <si>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</si>
  <si>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</si>
  <si>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</si>
  <si>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</si>
  <si>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</si>
  <si>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</si>
  <si>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</si>
  <si>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</si>
  <si>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</si>
  <si>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</si>
  <si>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</si>
  <si>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</si>
  <si>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</si>
  <si>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</si>
  <si>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</si>
  <si>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</si>
  <si>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</si>
  <si>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</si>
  <si>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</si>
  <si>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</si>
  <si>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</si>
  <si>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</si>
  <si>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</si>
  <si>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</si>
  <si>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</si>
  <si>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</si>
  <si>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</si>
  <si>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</si>
  <si>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</si>
  <si>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</si>
  <si>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</si>
  <si>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</si>
  <si>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</si>
  <si>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</si>
  <si>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</si>
  <si>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</si>
  <si>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</si>
  <si>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</si>
  <si>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</si>
  <si>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</si>
  <si>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</si>
  <si>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</si>
  <si>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</si>
  <si>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</si>
  <si>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</si>
  <si>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</si>
  <si>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</si>
  <si>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</si>
  <si>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</si>
  <si>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</si>
  <si>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</si>
  <si>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</si>
  <si>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</si>
  <si>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</si>
  <si>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</si>
  <si>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</si>
  <si>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</si>
  <si>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</si>
  <si>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</si>
  <si>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</si>
  <si>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</si>
  <si>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</si>
  <si>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</si>
  <si>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</si>
  <si>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</si>
  <si>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</si>
  <si>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</si>
  <si>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</si>
  <si>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</si>
  <si>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</si>
  <si>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</si>
  <si>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</si>
  <si>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</si>
  <si>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</si>
  <si>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</si>
  <si>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</si>
  <si>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</si>
  <si>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</si>
  <si>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</si>
  <si>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</si>
  <si>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</si>
  <si>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</si>
  <si>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</si>
  <si>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</si>
  <si>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</si>
  <si>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</si>
  <si>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</si>
  <si>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</si>
  <si>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</si>
  <si>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</si>
  <si>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</si>
  <si>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</si>
  <si>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</si>
  <si>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</si>
  <si>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</si>
  <si>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</si>
  <si>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</si>
  <si>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</si>
  <si>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</si>
  <si>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</si>
  <si>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</si>
  <si>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</si>
  <si>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</si>
  <si>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</si>
  <si>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</si>
  <si>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</si>
  <si>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</si>
  <si>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</si>
  <si>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</si>
  <si>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</si>
  <si>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</si>
  <si>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</si>
  <si>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</si>
  <si>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</si>
  <si>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</si>
  <si>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</si>
  <si>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</si>
  <si>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</si>
  <si>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</si>
  <si>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</si>
  <si>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</si>
  <si>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</si>
  <si>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</si>
  <si>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</si>
  <si>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</si>
  <si>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</si>
  <si>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</si>
  <si>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</si>
  <si>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</si>
  <si>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</si>
  <si>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</si>
  <si>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</si>
  <si>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</si>
  <si>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</si>
  <si>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</si>
  <si>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</si>
  <si>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</si>
  <si>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</si>
  <si>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</si>
  <si>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</si>
  <si>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</si>
  <si>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</si>
  <si>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</si>
  <si>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</si>
  <si>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</si>
  <si>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</si>
  <si>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</si>
  <si>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</si>
  <si>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</si>
  <si>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</si>
  <si>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</si>
  <si>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</si>
  <si>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</si>
  <si>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</si>
  <si>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</si>
  <si>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</si>
  <si>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</si>
  <si>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</si>
  <si>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</si>
  <si>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</si>
  <si>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</si>
  <si>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</si>
  <si>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</si>
  <si>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</si>
  <si>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</si>
  <si>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</si>
  <si>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</si>
  <si>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</si>
  <si>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</si>
  <si>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</si>
  <si>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</si>
  <si>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</si>
  <si>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</si>
  <si>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</si>
  <si>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</si>
  <si>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</si>
  <si>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</si>
  <si>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</si>
  <si>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</si>
  <si>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</si>
  <si>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</si>
  <si>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</si>
  <si>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</si>
  <si>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</si>
  <si>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</si>
  <si>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</si>
  <si>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</si>
  <si>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</si>
  <si>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</si>
  <si>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</si>
  <si>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</si>
  <si>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</si>
  <si>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</si>
  <si>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</si>
  <si>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</si>
  <si>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</si>
  <si>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</si>
  <si>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</si>
  <si>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</si>
  <si>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</si>
  <si>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</si>
  <si>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</si>
  <si>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</si>
  <si>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</si>
  <si>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</si>
  <si>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</si>
  <si>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</si>
  <si>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</si>
  <si>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</si>
  <si>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</si>
  <si>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</si>
  <si>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</si>
  <si>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</si>
  <si>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</si>
  <si>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</si>
  <si>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</si>
  <si>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</si>
  <si>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</si>
  <si>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</si>
  <si>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</si>
  <si>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</si>
  <si>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</si>
  <si>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</si>
  <si>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</si>
  <si>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</si>
  <si>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</si>
  <si>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</si>
  <si>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</si>
  <si>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</si>
  <si>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</si>
  <si>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</si>
  <si>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</si>
  <si>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</si>
  <si>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</si>
  <si>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</si>
  <si>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</si>
  <si>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</si>
  <si>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</si>
  <si>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</si>
  <si>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</si>
  <si>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</si>
  <si>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</si>
  <si>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</si>
  <si>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</si>
  <si>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</si>
  <si>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</si>
  <si>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</si>
  <si>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</si>
  <si>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</si>
  <si>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</si>
  <si>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</si>
  <si>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</si>
  <si>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</si>
  <si>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</si>
  <si>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</si>
  <si>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</si>
  <si>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</si>
  <si>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</si>
  <si>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</si>
  <si>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</si>
  <si>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</si>
  <si>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</si>
  <si>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</si>
  <si>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</si>
  <si>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</si>
  <si>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</si>
  <si>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</si>
  <si>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</si>
  <si>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</si>
  <si>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</si>
  <si>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</si>
  <si>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</si>
  <si>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</si>
  <si>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</si>
  <si>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</si>
  <si>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</si>
  <si>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</si>
  <si>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</si>
  <si>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</si>
  <si>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</si>
  <si>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</si>
  <si>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</si>
  <si>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</si>
  <si>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</si>
  <si>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</si>
  <si>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</si>
  <si>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</si>
  <si>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</si>
  <si>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</si>
  <si>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</si>
  <si>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</si>
  <si>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</si>
  <si>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</si>
  <si>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</si>
  <si>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</si>
  <si>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</si>
  <si>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</si>
  <si>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</si>
  <si>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</si>
  <si>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</si>
  <si>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</si>
  <si>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</si>
  <si>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</si>
  <si>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</si>
  <si>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</si>
  <si>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</si>
  <si>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</si>
  <si>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</si>
  <si>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</si>
  <si>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</si>
  <si>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</si>
  <si>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</si>
  <si>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</si>
  <si>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</si>
  <si>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</si>
  <si>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</si>
  <si>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</si>
  <si>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</si>
  <si>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</si>
  <si>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</si>
  <si>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</si>
  <si>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</si>
  <si>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</si>
  <si>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</si>
  <si>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</si>
  <si>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</si>
  <si>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</si>
  <si>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</si>
  <si>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</si>
  <si>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</si>
  <si>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</si>
  <si>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</si>
  <si>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</si>
  <si>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</si>
  <si>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</si>
  <si>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</si>
  <si>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</si>
  <si>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</si>
  <si>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</si>
  <si>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</si>
  <si>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</si>
  <si>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</si>
  <si>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</si>
  <si>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</si>
  <si>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</si>
  <si>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</si>
  <si>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</si>
  <si>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</si>
  <si>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</si>
  <si>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</si>
  <si>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</si>
  <si>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</si>
  <si>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</si>
  <si>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</si>
  <si>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</si>
  <si>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</si>
  <si>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</si>
  <si>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</si>
  <si>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</si>
  <si>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</si>
  <si>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</si>
  <si>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</si>
  <si>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</si>
  <si>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</si>
  <si>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</si>
  <si>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</si>
  <si>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</si>
  <si>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</si>
  <si>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</si>
  <si>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</si>
  <si>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</si>
  <si>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</si>
  <si>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</si>
  <si>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</si>
  <si>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</si>
  <si>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</si>
  <si>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</si>
  <si>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</si>
  <si>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</si>
  <si>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</si>
  <si>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</si>
  <si>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</si>
  <si>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</si>
  <si>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</si>
  <si>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</si>
  <si>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</si>
  <si>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</si>
  <si>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</si>
  <si>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</si>
  <si>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</si>
  <si>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</si>
  <si>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</si>
  <si>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</si>
  <si>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</si>
  <si>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</si>
  <si>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</si>
  <si>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</si>
  <si>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</si>
  <si>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</si>
  <si>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</si>
  <si>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</si>
  <si>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</si>
  <si>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</si>
  <si>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</si>
  <si>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</si>
  <si>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</si>
  <si>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</si>
  <si>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</si>
  <si>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</si>
  <si>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</si>
  <si>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</si>
  <si>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</si>
  <si>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</si>
  <si>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</si>
  <si>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</si>
  <si>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</si>
  <si>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</si>
  <si>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</si>
  <si>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</si>
  <si>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</si>
  <si>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</si>
  <si>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</si>
  <si>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</si>
  <si>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</si>
  <si>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</si>
  <si>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</si>
  <si>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</si>
  <si>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</si>
  <si>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</si>
  <si>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</si>
  <si>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</si>
  <si>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</si>
  <si>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</si>
  <si>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</si>
  <si>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</si>
  <si>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</si>
  <si>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</si>
  <si>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</si>
  <si>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</si>
  <si>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</si>
  <si>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</si>
  <si>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</si>
  <si>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</si>
  <si>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</si>
  <si>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</si>
  <si>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</si>
  <si>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</si>
  <si>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</si>
  <si>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</si>
  <si>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</si>
  <si>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</si>
  <si>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</si>
  <si>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</si>
  <si>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</si>
  <si>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</si>
  <si>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</si>
  <si>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</si>
  <si>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</si>
  <si>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</si>
  <si>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</si>
  <si>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</si>
  <si>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</si>
  <si>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</si>
  <si>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</si>
  <si>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</si>
  <si>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</si>
  <si>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</si>
  <si>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</si>
  <si>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</si>
  <si>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</si>
  <si>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</si>
  <si>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</si>
  <si>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</si>
  <si>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</si>
  <si>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</si>
  <si>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</si>
  <si>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</si>
  <si>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</si>
  <si>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</si>
  <si>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</si>
  <si>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</si>
  <si>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</si>
  <si>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</si>
  <si>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</si>
  <si>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</si>
  <si>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</si>
  <si>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</si>
  <si>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</si>
  <si>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</si>
  <si>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</si>
  <si>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</si>
  <si>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</si>
  <si>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</si>
  <si>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</si>
  <si>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</si>
  <si>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</si>
  <si>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</si>
  <si>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</si>
  <si>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</si>
  <si>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</si>
  <si>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</si>
  <si>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</si>
  <si>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</si>
  <si>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</si>
  <si>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</si>
  <si>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</si>
  <si>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</si>
  <si>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</si>
  <si>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</si>
  <si>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</si>
  <si>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</si>
  <si>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</si>
  <si>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</si>
  <si>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</si>
  <si>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</si>
  <si>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</si>
  <si>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</si>
  <si>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</si>
  <si>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</si>
  <si>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</si>
  <si>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</si>
  <si>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</si>
  <si>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</si>
  <si>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</si>
  <si>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</si>
  <si>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</si>
  <si>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</si>
  <si>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</si>
  <si>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</si>
  <si>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</si>
  <si>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</si>
  <si>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</si>
  <si>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</si>
  <si>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</si>
  <si>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</si>
  <si>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</si>
  <si>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</si>
  <si>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</si>
  <si>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</si>
  <si>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</si>
  <si>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</si>
  <si>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</si>
  <si>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</si>
  <si>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</si>
  <si>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</si>
  <si>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</si>
  <si>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</si>
  <si>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</si>
  <si>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</si>
  <si>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</si>
  <si>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</si>
  <si>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</si>
  <si>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</si>
  <si>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</si>
  <si>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</si>
  <si>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</si>
  <si>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</si>
  <si>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</si>
  <si>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</si>
  <si>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</si>
  <si>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</si>
  <si>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</si>
  <si>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</si>
  <si>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</si>
  <si>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</si>
  <si>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</si>
  <si>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</si>
  <si>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</si>
  <si>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</si>
  <si>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</si>
  <si>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</si>
  <si>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</si>
  <si>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</si>
  <si>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</si>
  <si>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</si>
  <si>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</si>
  <si>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</si>
  <si>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</si>
  <si>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</si>
  <si>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</si>
  <si>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</si>
  <si>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</si>
  <si>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</si>
  <si>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</si>
  <si>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</si>
  <si>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</si>
  <si>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</si>
  <si>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</si>
  <si>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</si>
  <si>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</si>
  <si>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</si>
  <si>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</si>
  <si>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</si>
  <si>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</si>
  <si>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</si>
  <si>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</si>
  <si>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</si>
  <si>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</si>
  <si>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</si>
  <si>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</si>
  <si>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</si>
  <si>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</si>
  <si>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</si>
  <si>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</si>
  <si>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</si>
  <si>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</si>
  <si>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</si>
  <si>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</si>
  <si>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</si>
  <si>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</si>
  <si>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</si>
  <si>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</si>
  <si>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</si>
  <si>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</si>
  <si>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</si>
  <si>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</si>
  <si>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</si>
  <si>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</si>
  <si>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</si>
  <si>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</si>
  <si>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</si>
  <si>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</si>
  <si>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</si>
  <si>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</si>
  <si>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</si>
  <si>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</si>
  <si>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</si>
  <si>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</si>
  <si>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</si>
  <si>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</si>
  <si>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</si>
  <si>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</si>
  <si>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</si>
  <si>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</si>
  <si>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</si>
  <si>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</si>
  <si>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</si>
  <si>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</si>
  <si>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</si>
  <si>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</si>
  <si>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</si>
  <si>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</si>
  <si>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</si>
  <si>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</si>
  <si>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</si>
  <si>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</si>
  <si>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</si>
  <si>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</si>
  <si>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</si>
  <si>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</si>
  <si>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</si>
  <si>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</si>
  <si>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</si>
  <si>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</si>
  <si>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</si>
  <si>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</si>
  <si>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</si>
  <si>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</si>
  <si>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</si>
  <si>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</si>
  <si>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</si>
  <si>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</si>
  <si>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</si>
  <si>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</si>
  <si>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</si>
  <si>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</si>
  <si>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</si>
  <si>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</si>
  <si>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</si>
  <si>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</si>
  <si>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</si>
  <si>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</si>
  <si>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</si>
  <si>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</si>
  <si>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</si>
  <si>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</si>
  <si>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</si>
  <si>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</si>
  <si>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</si>
  <si>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</si>
  <si>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</si>
  <si>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</si>
  <si>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</si>
  <si>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</si>
  <si>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</si>
  <si>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</si>
  <si>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</si>
  <si>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</si>
  <si>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</si>
  <si>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</si>
  <si>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</si>
  <si>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</si>
  <si>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</si>
  <si>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</si>
  <si>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</si>
  <si>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</si>
  <si>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</si>
  <si>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</si>
  <si>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</si>
  <si>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</si>
  <si>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</si>
  <si>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</si>
  <si>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</si>
  <si>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</si>
  <si>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</si>
  <si>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</si>
  <si>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</si>
  <si>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</si>
  <si>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</si>
  <si>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</si>
  <si>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</si>
  <si>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</si>
  <si>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</si>
  <si>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</si>
  <si>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</si>
  <si>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</si>
  <si>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</si>
  <si>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</si>
  <si>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</si>
  <si>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</si>
  <si>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</si>
  <si>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</si>
  <si>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</si>
  <si>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</si>
  <si>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</si>
  <si>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</si>
  <si>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</si>
  <si>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</si>
  <si>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</si>
  <si>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</si>
  <si>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</si>
  <si>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</si>
  <si>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</si>
  <si>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</si>
  <si>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</si>
  <si>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</si>
  <si>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</si>
  <si>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</si>
  <si>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</si>
  <si>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</si>
  <si>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</si>
  <si>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</si>
  <si>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</si>
  <si>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</si>
  <si>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</si>
  <si>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</si>
  <si>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</si>
  <si>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</si>
  <si>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</si>
  <si>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</si>
  <si>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</si>
  <si>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</si>
  <si>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</si>
  <si>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</si>
  <si>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</si>
  <si>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</si>
  <si>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</si>
  <si>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</si>
  <si>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</si>
  <si>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</si>
  <si>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</si>
  <si>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</si>
  <si>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</si>
  <si>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</si>
  <si>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</si>
  <si>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</si>
  <si>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</si>
  <si>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</si>
  <si>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</si>
  <si>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</si>
  <si>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</si>
  <si>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</si>
  <si>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</si>
  <si>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</si>
  <si>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</si>
  <si>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</si>
  <si>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</si>
  <si>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</si>
  <si>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</si>
  <si>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</si>
  <si>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</si>
  <si>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</si>
  <si>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</si>
  <si>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</si>
  <si>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</si>
  <si>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</si>
  <si>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</si>
  <si>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</si>
  <si>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</si>
  <si>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</si>
  <si>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</si>
  <si>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</si>
  <si>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</si>
  <si>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</si>
  <si>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</si>
  <si>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</si>
  <si>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</si>
  <si>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</si>
  <si>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</si>
  <si>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</si>
  <si>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</si>
  <si>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</si>
  <si>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</si>
  <si>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</si>
  <si>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</si>
  <si>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</si>
  <si>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</si>
  <si>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</si>
  <si>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</si>
  <si>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</si>
  <si>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</si>
  <si>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</si>
  <si>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</si>
  <si>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</si>
  <si>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</si>
  <si>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</si>
  <si>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</si>
  <si>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</si>
  <si>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</si>
  <si>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</si>
  <si>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</si>
  <si>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</si>
  <si>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</si>
  <si>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</si>
  <si>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</si>
  <si>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</si>
  <si>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</si>
  <si>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</si>
  <si>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</si>
  <si>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</si>
  <si>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</si>
  <si>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</si>
  <si>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</si>
  <si>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</si>
  <si>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</si>
  <si>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</si>
  <si>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</si>
  <si>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</si>
  <si>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</si>
  <si>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</si>
  <si>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</si>
  <si>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</si>
  <si>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</si>
  <si>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</si>
  <si>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</si>
  <si>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</si>
  <si>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</si>
  <si>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</si>
  <si>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</si>
  <si>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</si>
  <si>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</si>
  <si>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</si>
  <si>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</si>
  <si>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</si>
  <si>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</si>
  <si>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</si>
  <si>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</si>
  <si>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</si>
  <si>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</si>
  <si>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</si>
  <si>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</si>
  <si>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</si>
  <si>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</si>
  <si>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</si>
  <si>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</si>
  <si>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</si>
  <si>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</si>
  <si>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</si>
  <si>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</si>
  <si>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</si>
  <si>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</si>
  <si>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</si>
  <si>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</si>
  <si>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</si>
  <si>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</si>
  <si>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</si>
  <si>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</si>
  <si>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</si>
  <si>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</si>
  <si>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</si>
  <si>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</si>
  <si>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</si>
  <si>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</si>
  <si>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</si>
  <si>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</si>
  <si>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</si>
  <si>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</si>
  <si>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</si>
  <si>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</si>
  <si>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</si>
  <si>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</si>
  <si>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</si>
  <si>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</si>
  <si>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</si>
  <si>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</si>
  <si>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</si>
  <si>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</si>
  <si>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</si>
  <si>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</si>
  <si>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</si>
  <si>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</si>
  <si>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</si>
  <si>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</si>
  <si>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</si>
  <si>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</si>
  <si>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</si>
  <si>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</si>
  <si>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</si>
  <si>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</si>
  <si>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</si>
  <si>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</si>
  <si>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</si>
  <si>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</si>
  <si>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</si>
  <si>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</si>
  <si>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</si>
  <si>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</si>
  <si>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</si>
  <si>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</si>
  <si>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</si>
  <si>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</si>
  <si>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</si>
  <si>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</si>
  <si>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</si>
  <si>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</si>
  <si>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</si>
  <si>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</si>
  <si>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</si>
  <si>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</si>
  <si>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</si>
  <si>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</si>
  <si>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</si>
  <si>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</si>
  <si>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</si>
  <si>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</si>
  <si>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</si>
  <si>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</si>
  <si>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</si>
  <si>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</si>
  <si>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</si>
  <si>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</si>
  <si>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</si>
  <si>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</si>
  <si>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</si>
  <si>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</si>
  <si>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</si>
  <si>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</si>
  <si>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</si>
  <si>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</si>
  <si>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</si>
  <si>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</si>
  <si>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</si>
  <si>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</si>
  <si>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</si>
  <si>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</si>
  <si>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</si>
  <si>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</si>
  <si>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</si>
  <si>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</si>
  <si>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</si>
  <si>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</si>
  <si>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</si>
  <si>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</si>
  <si>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</si>
  <si>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</si>
  <si>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</si>
  <si>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</si>
  <si>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</si>
  <si>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</si>
  <si>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</si>
  <si>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</si>
  <si>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</si>
  <si>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</si>
  <si>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</si>
  <si>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</si>
  <si>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</si>
  <si>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</si>
  <si>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</si>
  <si>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</si>
  <si>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</si>
  <si>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</si>
  <si>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</si>
  <si>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</si>
  <si>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</si>
  <si>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</si>
  <si>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</si>
  <si>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</si>
  <si>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</si>
  <si>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</si>
  <si>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</si>
  <si>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</si>
  <si>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</si>
  <si>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</si>
  <si>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</si>
  <si>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</si>
  <si>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</si>
  <si>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</si>
  <si>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</si>
  <si>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</si>
  <si>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</si>
  <si>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</si>
  <si>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</si>
  <si>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</si>
  <si>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</si>
  <si>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</si>
  <si>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</si>
  <si>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</si>
  <si>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</si>
  <si>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</si>
  <si>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</si>
  <si>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</si>
  <si>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</si>
  <si>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</si>
  <si>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</si>
  <si>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</si>
  <si>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</si>
  <si>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</si>
  <si>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</si>
  <si>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</si>
  <si>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</si>
  <si>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</si>
  <si>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</si>
  <si>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</si>
  <si>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</si>
  <si>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</si>
  <si>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</si>
  <si>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</si>
  <si>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</si>
  <si>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</si>
  <si>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</si>
  <si>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</si>
  <si>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</si>
  <si>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</si>
  <si>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</si>
  <si>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</si>
  <si>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</si>
  <si>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</si>
  <si>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</si>
  <si>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</si>
  <si>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</si>
  <si>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</si>
  <si>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</si>
  <si>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</si>
  <si>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</si>
  <si>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</si>
  <si>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</si>
  <si>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</si>
  <si>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</si>
  <si>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</si>
  <si>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</si>
  <si>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</si>
  <si>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</si>
  <si>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</si>
  <si>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</si>
  <si>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</si>
  <si>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</si>
  <si>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</si>
  <si>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</si>
  <si>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</si>
  <si>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</si>
  <si>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</si>
  <si>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</si>
  <si>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</si>
  <si>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</si>
  <si>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</si>
  <si>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</si>
  <si>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</si>
  <si>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</si>
  <si>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</si>
  <si>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</si>
  <si>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</si>
  <si>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</si>
  <si>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</si>
  <si>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</si>
  <si>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</si>
  <si>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</si>
  <si>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</si>
  <si>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</si>
  <si>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</si>
  <si>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</si>
  <si>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</si>
  <si>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</si>
  <si>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</si>
  <si>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</si>
  <si>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</si>
  <si>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</si>
  <si>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</si>
  <si>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</si>
  <si>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</si>
  <si>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</si>
  <si>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</si>
  <si>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</si>
  <si>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</si>
  <si>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</si>
  <si>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</si>
  <si>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</si>
  <si>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</si>
  <si>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</si>
  <si>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</si>
  <si>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</si>
  <si>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</si>
  <si>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</si>
  <si>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</si>
  <si>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</si>
  <si>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</si>
  <si>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</si>
  <si>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</si>
  <si>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</si>
  <si>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</si>
  <si>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</si>
  <si>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</si>
  <si>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</si>
  <si>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</si>
  <si>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</si>
  <si>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</si>
  <si>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</si>
  <si>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</si>
  <si>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</si>
  <si>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</si>
  <si>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</si>
  <si>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</si>
  <si>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</si>
  <si>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</si>
  <si>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</si>
  <si>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</si>
  <si>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</si>
  <si>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</si>
  <si>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</si>
  <si>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</si>
  <si>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</si>
  <si>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</si>
  <si>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</si>
  <si>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</si>
  <si>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</si>
  <si>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</si>
  <si>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</si>
  <si>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</si>
  <si>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</si>
  <si>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</si>
  <si>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</si>
  <si>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</si>
  <si>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</si>
  <si>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</si>
  <si>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</si>
  <si>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</si>
  <si>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</si>
  <si>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</si>
  <si>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</si>
  <si>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</si>
  <si>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</si>
  <si>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</si>
  <si>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</si>
  <si>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</si>
  <si>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</si>
  <si>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</si>
  <si>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</si>
  <si>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</si>
  <si>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</si>
  <si>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</si>
  <si>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</si>
  <si>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</si>
  <si>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</si>
  <si>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</si>
  <si>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</si>
  <si>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</si>
  <si>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</si>
  <si>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</si>
  <si>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</si>
  <si>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</si>
  <si>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</si>
  <si>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</si>
  <si>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</si>
  <si>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</si>
  <si>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</si>
  <si>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</si>
  <si>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</si>
  <si>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</si>
  <si>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</si>
  <si>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</si>
  <si>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</si>
  <si>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</si>
  <si>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</si>
  <si>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</si>
  <si>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</si>
  <si>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</si>
  <si>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</si>
  <si>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</si>
  <si>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</si>
  <si>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</si>
  <si>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</si>
  <si>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</si>
  <si>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</si>
  <si>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</si>
  <si>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</si>
  <si>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</si>
  <si>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</si>
  <si>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</si>
  <si>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</si>
  <si>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</si>
  <si>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</si>
  <si>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</si>
  <si>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</si>
  <si>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</si>
  <si>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</si>
  <si>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</si>
  <si>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</si>
  <si>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</si>
  <si>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</si>
  <si>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</si>
  <si>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</si>
  <si>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</si>
  <si>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</si>
  <si>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</si>
  <si>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</si>
  <si>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</si>
  <si>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</si>
  <si>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</si>
  <si>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</si>
  <si>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</si>
  <si>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</si>
  <si>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</si>
  <si>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</si>
  <si>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</si>
  <si>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</si>
  <si>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</si>
  <si>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</si>
  <si>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</si>
  <si>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</si>
  <si>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</si>
  <si>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</si>
  <si>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</si>
  <si>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</si>
  <si>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</si>
  <si>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</si>
  <si>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</si>
  <si>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</si>
  <si>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</si>
  <si>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</si>
  <si>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</si>
  <si>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</si>
  <si>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</si>
  <si>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</si>
  <si>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</si>
  <si>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</si>
  <si>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</si>
  <si>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</si>
  <si>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</si>
  <si>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</si>
  <si>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</si>
  <si>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</si>
  <si>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</si>
  <si>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</si>
  <si>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</si>
  <si>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</si>
  <si>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</si>
  <si>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</si>
  <si>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</si>
  <si>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</si>
  <si>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</si>
  <si>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</si>
  <si>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</si>
  <si>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</si>
  <si>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</si>
  <si>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</si>
  <si>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</si>
  <si>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</si>
  <si>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</si>
  <si>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</si>
  <si>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</si>
  <si>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</si>
  <si>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</si>
  <si>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</si>
  <si>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</si>
  <si>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</si>
  <si>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</si>
  <si>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</si>
  <si>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</si>
  <si>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</si>
  <si>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</si>
  <si>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</si>
  <si>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</si>
  <si>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</si>
  <si>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</si>
  <si>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</si>
  <si>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</si>
  <si>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</si>
  <si>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</si>
  <si>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</si>
  <si>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</si>
  <si>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</si>
  <si>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</si>
  <si>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</si>
  <si>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</si>
  <si>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</si>
  <si>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</si>
  <si>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</si>
  <si>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</si>
  <si>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</si>
  <si>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</si>
  <si>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</si>
  <si>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</si>
  <si>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</si>
  <si>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</si>
  <si>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</si>
  <si>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</si>
  <si>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</si>
  <si>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</si>
  <si>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</si>
  <si>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</si>
  <si>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</si>
  <si>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</si>
  <si>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</si>
  <si>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</si>
  <si>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</si>
  <si>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</si>
  <si>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</si>
  <si>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</si>
  <si>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</si>
  <si>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</si>
  <si>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</si>
  <si>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</si>
  <si>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</si>
  <si>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</si>
  <si>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</si>
  <si>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</si>
  <si>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</si>
  <si>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</si>
  <si>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</si>
  <si>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</si>
  <si>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</si>
  <si>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</si>
  <si>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</si>
  <si>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</si>
  <si>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</si>
  <si>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</si>
  <si>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</si>
  <si>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</si>
  <si>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</si>
  <si>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</si>
  <si>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</si>
  <si>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</si>
  <si>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</si>
  <si>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</si>
  <si>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</si>
  <si>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</si>
  <si>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</si>
  <si>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</si>
  <si>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</si>
  <si>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</si>
  <si>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</si>
  <si>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</si>
  <si>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</si>
  <si>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</si>
  <si>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</si>
  <si>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</si>
  <si>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</si>
  <si>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</si>
  <si>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</si>
  <si>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</si>
  <si>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</si>
  <si>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</si>
  <si>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</si>
  <si>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</si>
  <si>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</si>
  <si>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</si>
  <si>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</si>
  <si>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</si>
  <si>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</si>
  <si>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</si>
  <si>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</si>
  <si>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</si>
  <si>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</si>
  <si>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</si>
  <si>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</si>
  <si>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</si>
  <si>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</si>
  <si>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</si>
  <si>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</si>
  <si>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</si>
  <si>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</si>
  <si>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</si>
  <si>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</si>
  <si>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</si>
  <si>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</si>
  <si>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</si>
  <si>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</si>
  <si>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</si>
  <si>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</si>
  <si>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</si>
  <si>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</si>
  <si>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</si>
  <si>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</si>
  <si>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</si>
  <si>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</si>
  <si>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</si>
  <si>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</si>
  <si>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</si>
  <si>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</si>
  <si>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</si>
  <si>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</si>
  <si>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</si>
  <si>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</si>
  <si>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</si>
  <si>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</si>
  <si>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</si>
  <si>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</si>
  <si>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</si>
  <si>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</si>
  <si>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</si>
  <si>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</si>
  <si>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</si>
  <si>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</si>
  <si>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</si>
  <si>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</si>
  <si>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</si>
  <si>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</si>
  <si>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</si>
  <si>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</si>
  <si>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</si>
  <si>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</si>
  <si>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</si>
  <si>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</si>
  <si>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</si>
  <si>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</si>
  <si>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</si>
  <si>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</si>
  <si>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</si>
  <si>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</si>
  <si>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</si>
  <si>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</si>
  <si>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</si>
  <si>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</si>
  <si>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</si>
  <si>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</si>
  <si>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</si>
  <si>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</si>
  <si>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</si>
  <si>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</si>
  <si>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</si>
  <si>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</si>
  <si>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</si>
  <si>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</si>
  <si>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</si>
  <si>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</si>
  <si>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</si>
  <si>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</si>
  <si>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</si>
  <si>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</si>
  <si>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</si>
  <si>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</si>
  <si>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</si>
  <si>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</si>
  <si>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</si>
  <si>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</si>
  <si>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</si>
  <si>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</si>
  <si>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</si>
  <si>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</si>
  <si>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</si>
  <si>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</si>
  <si>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</si>
  <si>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</si>
  <si>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</si>
  <si>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</si>
  <si>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</si>
  <si>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</si>
  <si>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</si>
  <si>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</si>
  <si>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</si>
  <si>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</si>
  <si>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</si>
  <si>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</si>
  <si>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</si>
  <si>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</si>
  <si>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</si>
  <si>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</si>
  <si>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</si>
  <si>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</si>
  <si>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</si>
  <si>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</si>
  <si>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</si>
  <si>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</si>
  <si>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</si>
  <si>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</si>
  <si>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</si>
  <si>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</si>
  <si>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</si>
  <si>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</si>
  <si>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</si>
  <si>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</si>
  <si>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</si>
  <si>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</si>
  <si>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</si>
  <si>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</si>
  <si>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</si>
  <si>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</si>
  <si>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</si>
  <si>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</si>
  <si>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</si>
  <si>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</si>
  <si>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</si>
  <si>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</si>
  <si>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</si>
  <si>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</si>
  <si>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</si>
  <si>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</si>
  <si>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</si>
  <si>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</si>
  <si>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</si>
  <si>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</si>
  <si>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</si>
  <si>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</si>
  <si>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</si>
  <si>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</si>
  <si>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</si>
  <si>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</si>
  <si>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</si>
  <si>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</si>
  <si>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</si>
  <si>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</si>
  <si>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</si>
  <si>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</si>
  <si>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</si>
  <si>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</si>
  <si>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</si>
  <si>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</si>
  <si>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</si>
  <si>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</si>
  <si>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</si>
  <si>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</si>
  <si>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</si>
  <si>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</si>
  <si>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</si>
  <si>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</si>
  <si>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</si>
  <si>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</si>
  <si>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</si>
  <si>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</si>
  <si>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</si>
  <si>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</si>
  <si>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</si>
  <si>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</si>
  <si>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</si>
  <si>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</si>
  <si>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</si>
  <si>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</si>
  <si>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</si>
  <si>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</si>
  <si>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</si>
  <si>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</si>
  <si>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</si>
  <si>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</si>
  <si>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</si>
  <si>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</si>
  <si>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</si>
  <si>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</si>
  <si>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</si>
  <si>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</si>
  <si>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</si>
  <si>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</si>
  <si>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</si>
  <si>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</si>
  <si>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</si>
  <si>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</si>
  <si>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</si>
  <si>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</si>
  <si>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</si>
  <si>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</si>
  <si>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</si>
  <si>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</si>
  <si>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</si>
  <si>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</si>
  <si>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</si>
  <si>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</si>
  <si>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</si>
  <si>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</si>
  <si>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</si>
  <si>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</si>
  <si>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</si>
  <si>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</si>
  <si>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</si>
  <si>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</si>
  <si>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</si>
  <si>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</si>
  <si>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</si>
  <si>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</si>
  <si>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</si>
  <si>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</si>
  <si>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</si>
  <si>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</si>
  <si>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</si>
  <si>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</si>
  <si>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</si>
  <si>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</si>
  <si>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</si>
  <si>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</si>
  <si>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</si>
  <si>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</si>
  <si>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</si>
  <si>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</si>
  <si>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</si>
  <si>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</si>
  <si>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</si>
  <si>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</si>
  <si>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</si>
  <si>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</si>
  <si>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</si>
  <si>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</si>
  <si>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</si>
  <si>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</si>
  <si>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</si>
  <si>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</si>
  <si>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</si>
  <si>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</si>
  <si>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</si>
  <si>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</si>
  <si>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</si>
  <si>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</si>
  <si>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</si>
  <si>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</si>
  <si>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</si>
  <si>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</si>
  <si>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</si>
  <si>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</si>
  <si>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</si>
  <si>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</si>
  <si>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</si>
  <si>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</si>
  <si>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</si>
  <si>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</si>
  <si>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</si>
  <si>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</si>
  <si>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</si>
  <si>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</si>
  <si>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</si>
  <si>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</si>
  <si>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</si>
  <si>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</si>
  <si>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</si>
  <si>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</si>
  <si>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</si>
  <si>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</si>
  <si>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</si>
  <si>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</si>
  <si>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</si>
  <si>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</si>
  <si>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</si>
  <si>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</si>
  <si>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</si>
  <si>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</si>
  <si>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</si>
  <si>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</si>
  <si>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</si>
  <si>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</si>
  <si>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</si>
  <si>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</si>
  <si>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</si>
  <si>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</si>
  <si>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</si>
  <si>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</si>
  <si>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</si>
  <si>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</si>
  <si>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</si>
  <si>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</si>
  <si>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</si>
  <si>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</si>
  <si>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</si>
  <si>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</si>
  <si>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</si>
  <si>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</si>
  <si>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</si>
  <si>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</si>
  <si>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</si>
  <si>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</si>
  <si>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</si>
  <si>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</si>
  <si>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</si>
  <si>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</si>
  <si>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</si>
  <si>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</si>
  <si>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</si>
  <si>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</si>
  <si>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</si>
  <si>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</si>
  <si>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</si>
  <si>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</si>
  <si>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</si>
  <si>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</si>
  <si>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</si>
  <si>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</si>
  <si>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</si>
  <si>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</si>
  <si>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</si>
  <si>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</si>
  <si>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</si>
  <si>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</si>
  <si>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</si>
  <si>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</si>
  <si>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</si>
  <si>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</si>
  <si>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</si>
  <si>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</si>
  <si>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</si>
  <si>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</si>
  <si>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</si>
  <si>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</si>
  <si>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</si>
  <si>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</si>
  <si>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</si>
  <si>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</si>
  <si>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</si>
  <si>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</si>
  <si>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</si>
  <si>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</si>
  <si>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</si>
  <si>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</si>
  <si>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</si>
  <si>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</si>
  <si>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</si>
  <si>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</si>
  <si>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</si>
  <si>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</si>
  <si>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</si>
  <si>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</si>
  <si>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</si>
  <si>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</si>
  <si>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</si>
  <si>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</si>
  <si>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</si>
  <si>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</si>
  <si>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</si>
  <si>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</si>
  <si>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</si>
  <si>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</si>
  <si>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</si>
  <si>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</si>
  <si>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</si>
  <si>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</si>
  <si>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</si>
  <si>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</si>
  <si>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</si>
  <si>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</si>
  <si>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</si>
  <si>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</si>
  <si>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</si>
  <si>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</si>
  <si>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</si>
  <si>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</si>
  <si>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</si>
  <si>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</si>
  <si>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</si>
  <si>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</si>
  <si>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</si>
  <si>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</si>
  <si>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</si>
  <si>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</si>
  <si>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</si>
  <si>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</si>
  <si>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</si>
  <si>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</si>
  <si>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</si>
  <si>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</si>
  <si>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</si>
  <si>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</si>
  <si>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</si>
  <si>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</si>
  <si>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</si>
  <si>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</si>
  <si>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</si>
  <si>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</si>
  <si>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</si>
  <si>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</si>
  <si>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</si>
  <si>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</si>
  <si>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</si>
  <si>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</si>
  <si>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</si>
  <si>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</si>
  <si>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</si>
  <si>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</si>
  <si>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</si>
  <si>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</si>
  <si>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</si>
  <si>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</si>
  <si>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</si>
  <si>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</si>
  <si>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</si>
  <si>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</si>
  <si>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</si>
  <si>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</si>
  <si>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</si>
  <si>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</si>
  <si>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</si>
  <si>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</si>
  <si>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</si>
  <si>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</si>
  <si>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</si>
  <si>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</si>
  <si>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</si>
  <si>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</si>
  <si>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</si>
  <si>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</si>
  <si>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</si>
  <si>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</si>
  <si>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</si>
  <si>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</si>
  <si>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</si>
  <si>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</si>
  <si>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</si>
  <si>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</si>
  <si>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</si>
  <si>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</si>
  <si>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</si>
  <si>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</si>
  <si>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</si>
  <si>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</si>
  <si>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</si>
  <si>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</si>
  <si>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</si>
  <si>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</si>
  <si>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</si>
  <si>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</si>
  <si>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</si>
  <si>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</si>
  <si>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</si>
  <si>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</si>
  <si>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</si>
  <si>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</si>
  <si>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</si>
  <si>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</si>
  <si>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</si>
  <si>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</si>
  <si>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</si>
  <si>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</si>
  <si>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</si>
  <si>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</si>
  <si>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</si>
  <si>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</si>
  <si>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</si>
  <si>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</si>
  <si>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</si>
  <si>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</si>
  <si>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</si>
  <si>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</si>
  <si>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</si>
  <si>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</si>
  <si>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</si>
  <si>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</si>
  <si>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</si>
  <si>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</si>
  <si>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</si>
  <si>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</si>
  <si>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</si>
  <si>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</si>
  <si>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</si>
  <si>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</si>
  <si>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</si>
  <si>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</si>
  <si>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</si>
  <si>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</si>
  <si>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</si>
  <si>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</si>
  <si>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</si>
  <si>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</si>
  <si>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</si>
  <si>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</si>
  <si>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</si>
  <si>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</si>
  <si>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</si>
  <si>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</si>
  <si>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</si>
  <si>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</si>
  <si>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</si>
  <si>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</si>
  <si>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</si>
  <si>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</si>
  <si>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</si>
  <si>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</si>
  <si>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</si>
  <si>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</si>
  <si>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</si>
  <si>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</si>
  <si>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</si>
  <si>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</si>
  <si>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</si>
  <si>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</si>
  <si>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</si>
  <si>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</si>
  <si>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</si>
  <si>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</si>
  <si>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</si>
  <si>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</si>
  <si>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</si>
  <si>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</si>
  <si>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</si>
  <si>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</si>
  <si>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</si>
  <si>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</si>
  <si>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</si>
  <si>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</si>
  <si>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</si>
  <si>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</si>
  <si>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</si>
  <si>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</si>
  <si>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</si>
  <si>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</si>
  <si>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</si>
  <si>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</si>
  <si>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</si>
  <si>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</si>
  <si>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</si>
  <si>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</si>
  <si>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</si>
  <si>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</si>
  <si>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</si>
  <si>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</si>
  <si>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</si>
  <si>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</si>
  <si>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</si>
  <si>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</si>
  <si>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</si>
  <si>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</si>
  <si>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</si>
  <si>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</si>
  <si>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</si>
  <si>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</si>
  <si>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</si>
  <si>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</si>
  <si>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</si>
  <si>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</si>
  <si>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</si>
  <si>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</si>
  <si>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</si>
  <si>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</si>
  <si>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</si>
  <si>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</si>
  <si>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</si>
  <si>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</si>
  <si>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</si>
  <si>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</si>
  <si>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</si>
  <si>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</si>
  <si>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</si>
  <si>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</si>
  <si>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</si>
  <si>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</si>
  <si>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</si>
  <si>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</si>
  <si>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</si>
  <si>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</si>
  <si>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</si>
  <si>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</si>
  <si>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</si>
  <si>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</si>
  <si>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</si>
  <si>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</si>
  <si>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</si>
  <si>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</si>
  <si>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</si>
  <si>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</si>
  <si>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</si>
  <si>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</si>
  <si>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</si>
  <si>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</si>
  <si>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</si>
  <si>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</si>
  <si>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</si>
  <si>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</si>
  <si>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</si>
  <si>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</si>
  <si>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</si>
  <si>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</si>
  <si>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</si>
  <si>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</si>
  <si>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</si>
  <si>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</si>
  <si>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</si>
  <si>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</si>
  <si>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</si>
  <si>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</si>
  <si>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</si>
  <si>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</si>
  <si>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</si>
  <si>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</si>
  <si>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</si>
  <si>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</si>
  <si>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</si>
  <si>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</si>
  <si>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</si>
  <si>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</si>
  <si>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</si>
  <si>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</si>
  <si>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</si>
  <si>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</si>
  <si>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</si>
  <si>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</si>
  <si>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</si>
  <si>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</si>
  <si>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</si>
  <si>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</si>
  <si>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</si>
  <si>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</si>
  <si>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</si>
  <si>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</si>
  <si>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</si>
  <si>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</si>
  <si>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</si>
  <si>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</si>
  <si>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</si>
  <si>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</si>
  <si>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</si>
  <si>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</si>
  <si>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</si>
  <si>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</si>
  <si>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</si>
  <si>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</si>
  <si>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</si>
  <si>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</si>
  <si>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</si>
  <si>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</si>
  <si>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</si>
  <si>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</si>
  <si>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</si>
  <si>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</si>
  <si>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</si>
  <si>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</si>
  <si>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</si>
  <si>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</si>
  <si>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</si>
  <si>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</si>
  <si>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</si>
  <si>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</si>
  <si>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</si>
  <si>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</si>
  <si>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</si>
  <si>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</si>
  <si>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</si>
  <si>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</si>
  <si>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</si>
  <si>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</si>
  <si>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</si>
  <si>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</si>
  <si>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</si>
  <si>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</si>
  <si>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</si>
  <si>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</si>
  <si>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</si>
  <si>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</si>
  <si>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</si>
  <si>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</si>
  <si>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</si>
  <si>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</si>
  <si>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</si>
  <si>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</si>
  <si>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</si>
  <si>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</si>
  <si>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</si>
  <si>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</si>
  <si>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</si>
  <si>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</si>
  <si>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</si>
  <si>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</si>
  <si>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</si>
  <si>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</si>
  <si>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</si>
  <si>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</si>
  <si>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</si>
  <si>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</si>
  <si>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</si>
  <si>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</si>
  <si>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</si>
  <si>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</si>
  <si>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</si>
  <si>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</si>
  <si>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</si>
  <si>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</si>
  <si>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</si>
  <si>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</si>
  <si>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</si>
  <si>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</si>
  <si>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</si>
  <si>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</si>
  <si>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</si>
  <si>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</si>
  <si>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</si>
  <si>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</si>
  <si>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</si>
  <si>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</si>
  <si>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</si>
  <si>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</si>
  <si>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</si>
  <si>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</si>
  <si>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</si>
  <si>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</si>
  <si>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</si>
  <si>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</si>
  <si>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</si>
  <si>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</si>
  <si>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</si>
  <si>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</si>
  <si>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</si>
  <si>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</si>
  <si>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</si>
  <si>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</si>
  <si>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</si>
  <si>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</si>
  <si>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</si>
  <si>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</si>
  <si>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</si>
  <si>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</si>
  <si>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</si>
  <si>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</si>
  <si>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</si>
  <si>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</si>
  <si>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</si>
  <si>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</si>
  <si>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</si>
  <si>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</si>
  <si>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</si>
  <si>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</si>
  <si>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</si>
  <si>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</si>
  <si>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</si>
  <si>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</si>
  <si>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</si>
  <si>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</si>
  <si>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</si>
  <si>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</si>
  <si>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</si>
  <si>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</si>
  <si>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</si>
  <si>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</si>
  <si>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</si>
  <si>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</si>
  <si>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</si>
  <si>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</si>
  <si>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</si>
  <si>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</si>
  <si>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</si>
  <si>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</si>
  <si>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</si>
  <si>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</si>
  <si>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</si>
  <si>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</si>
  <si>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</si>
  <si>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</si>
  <si>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</si>
  <si>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</si>
  <si>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</si>
  <si>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</si>
  <si>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</si>
  <si>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</si>
  <si>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</si>
  <si>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</si>
  <si>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</si>
  <si>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</si>
  <si>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</si>
  <si>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</si>
  <si>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</si>
  <si>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</si>
  <si>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</si>
  <si>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</si>
  <si>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</si>
  <si>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</si>
  <si>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</si>
  <si>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</si>
  <si>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</si>
  <si>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</si>
  <si>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</si>
  <si>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</si>
  <si>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</si>
  <si>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</si>
  <si>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</si>
  <si>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</si>
  <si>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</si>
  <si>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</si>
  <si>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</si>
  <si>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</si>
  <si>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</si>
  <si>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</si>
  <si>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</si>
  <si>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</si>
  <si>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</si>
  <si>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</si>
  <si>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</si>
  <si>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</si>
  <si>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</si>
  <si>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</si>
  <si>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</si>
  <si>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</si>
  <si>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</si>
  <si>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</si>
  <si>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</si>
  <si>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</si>
  <si>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</si>
  <si>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</si>
  <si>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</si>
  <si>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</si>
  <si>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</si>
  <si>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</si>
  <si>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</si>
  <si>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</si>
  <si>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</si>
  <si>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</si>
  <si>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</si>
  <si>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</si>
  <si>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</si>
  <si>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</si>
  <si>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</si>
  <si>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</si>
  <si>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</si>
  <si>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</si>
  <si>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</si>
  <si>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</si>
  <si>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</si>
  <si>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</si>
  <si>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</si>
  <si>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</si>
  <si>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</si>
  <si>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</si>
  <si>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</si>
  <si>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</si>
  <si>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</si>
  <si>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</si>
  <si>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</si>
  <si>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</si>
  <si>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</si>
  <si>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</si>
  <si>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</si>
  <si>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</si>
  <si>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</si>
  <si>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</si>
  <si>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</si>
  <si>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</si>
  <si>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</si>
  <si>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</si>
  <si>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</si>
  <si>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</si>
  <si>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</si>
  <si>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</si>
  <si>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</si>
  <si>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</si>
  <si>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</si>
  <si>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</si>
  <si>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</si>
  <si>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</si>
  <si>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</si>
  <si>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</si>
  <si>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</si>
  <si>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</si>
  <si>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</si>
  <si>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</si>
  <si>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</si>
  <si>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</si>
  <si>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</si>
  <si>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</si>
  <si>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</si>
  <si>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</si>
  <si>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</si>
  <si>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</si>
  <si>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</si>
  <si>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</si>
  <si>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</si>
  <si>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</si>
  <si>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</si>
  <si>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</si>
  <si>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</si>
  <si>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</si>
  <si>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</si>
  <si>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</si>
  <si>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</si>
  <si>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</si>
  <si>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</si>
  <si>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</si>
  <si>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</si>
  <si>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</si>
  <si>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</si>
  <si>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</si>
  <si>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</si>
  <si>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</si>
  <si>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</si>
  <si>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</si>
  <si>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</si>
  <si>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</si>
  <si>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</si>
  <si>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</si>
  <si>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</si>
  <si>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</si>
  <si>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</si>
  <si>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</si>
  <si>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</si>
  <si>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</si>
  <si>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</si>
  <si>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</si>
  <si>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</si>
  <si>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</si>
  <si>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</si>
  <si>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</si>
  <si>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</si>
  <si>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</si>
  <si>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</si>
  <si>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</si>
  <si>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</si>
  <si>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</si>
  <si>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</si>
  <si>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</si>
  <si>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</si>
  <si>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</si>
  <si>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</si>
  <si>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</si>
  <si>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</si>
  <si>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</si>
  <si>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</si>
  <si>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</si>
  <si>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</si>
  <si>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</si>
  <si>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</si>
  <si>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</si>
  <si>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</si>
  <si>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</si>
  <si>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</si>
  <si>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</si>
  <si>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</si>
  <si>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</si>
  <si>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</si>
  <si>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</si>
  <si>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</si>
  <si>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</si>
  <si>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</si>
  <si>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</si>
  <si>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</si>
  <si>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</si>
  <si>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</si>
  <si>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</si>
  <si>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</si>
  <si>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</si>
  <si>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</si>
  <si>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</si>
  <si>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</si>
  <si>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</si>
  <si>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</si>
  <si>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</si>
  <si>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</si>
  <si>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</si>
  <si>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</si>
  <si>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</si>
  <si>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</si>
  <si>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</si>
  <si>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</si>
  <si>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</si>
  <si>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</si>
  <si>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</si>
  <si>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</si>
  <si>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</si>
  <si>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</si>
  <si>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</si>
  <si>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</si>
  <si>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</si>
  <si>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</si>
  <si>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</si>
  <si>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</si>
  <si>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</si>
  <si>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</si>
  <si>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</si>
  <si>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</si>
  <si>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</si>
  <si>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</si>
  <si>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</si>
  <si>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</si>
  <si>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</si>
  <si>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</si>
  <si>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</si>
  <si>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</si>
  <si>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</si>
  <si>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</si>
  <si>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</si>
  <si>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</si>
  <si>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</si>
  <si>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</si>
  <si>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</si>
  <si>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</si>
  <si>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</si>
  <si>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</si>
  <si>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</si>
  <si>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</si>
  <si>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</si>
  <si>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</si>
  <si>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</si>
  <si>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</si>
  <si>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</si>
  <si>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</si>
  <si>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</si>
  <si>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</si>
  <si>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</si>
  <si>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</si>
  <si>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</si>
  <si>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</si>
  <si>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</si>
  <si>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</si>
  <si>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</si>
  <si>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</si>
  <si>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</si>
  <si>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</si>
  <si>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</si>
  <si>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</si>
  <si>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</si>
  <si>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</si>
  <si>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</si>
  <si>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</si>
  <si>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</si>
  <si>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</si>
  <si>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</si>
  <si>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</si>
  <si>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</si>
  <si>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</si>
  <si>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</si>
  <si>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</si>
  <si>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</si>
  <si>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</si>
  <si>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</si>
  <si>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</si>
  <si>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</si>
  <si>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</si>
  <si>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</si>
  <si>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</si>
  <si>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</si>
  <si>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</si>
  <si>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</si>
  <si>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</si>
  <si>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</si>
  <si>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</si>
  <si>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</si>
  <si>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</si>
  <si>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</si>
  <si>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</si>
  <si>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</si>
  <si>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</si>
  <si>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</si>
  <si>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</si>
  <si>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</si>
  <si>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</si>
  <si>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</si>
  <si>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</si>
  <si>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</si>
  <si>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</si>
  <si>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</si>
  <si>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</si>
  <si>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</si>
  <si>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</si>
  <si>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</si>
  <si>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</si>
  <si>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</si>
  <si>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</si>
  <si>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</si>
  <si>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</si>
  <si>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</si>
  <si>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</si>
  <si>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</si>
  <si>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</si>
  <si>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</si>
  <si>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</si>
  <si>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</si>
  <si>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</si>
  <si>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</si>
  <si>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</si>
  <si>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</si>
  <si>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</si>
  <si>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</si>
  <si>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</si>
  <si>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</si>
  <si>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</si>
  <si>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</si>
  <si>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</si>
  <si>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</si>
  <si>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</si>
  <si>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</si>
  <si>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</si>
  <si>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</si>
  <si>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</si>
  <si>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</si>
  <si>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</si>
  <si>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</si>
  <si>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</si>
  <si>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</si>
  <si>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</si>
  <si>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</si>
  <si>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</si>
  <si>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</si>
  <si>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</si>
  <si>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</si>
  <si>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</si>
  <si>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</si>
  <si>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</si>
  <si>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</si>
  <si>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</si>
  <si>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</si>
  <si>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</si>
  <si>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</si>
  <si>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</si>
  <si>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</si>
  <si>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</si>
  <si>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</si>
  <si>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</si>
  <si>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</si>
  <si>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</si>
  <si>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</si>
  <si>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</si>
  <si>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</si>
  <si>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</si>
  <si>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</si>
  <si>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</si>
  <si>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</si>
  <si>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</si>
  <si>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</si>
  <si>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</si>
  <si>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</si>
  <si>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</si>
  <si>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</si>
  <si>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</si>
  <si>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</si>
  <si>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</si>
  <si>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</si>
  <si>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</si>
  <si>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</si>
  <si>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</si>
  <si>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</si>
  <si>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</si>
  <si>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</si>
  <si>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</si>
  <si>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</si>
  <si>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</si>
  <si>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</si>
  <si>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</si>
  <si>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</si>
  <si>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</si>
  <si>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</si>
  <si>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</si>
  <si>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</si>
  <si>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</si>
  <si>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</si>
  <si>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</si>
  <si>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</si>
  <si>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</si>
  <si>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</si>
  <si>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</si>
  <si>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</si>
  <si>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</si>
  <si>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</si>
  <si>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</si>
  <si>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</si>
  <si>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</si>
  <si>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</si>
  <si>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</si>
  <si>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</si>
  <si>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</si>
  <si>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</si>
  <si>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</si>
  <si>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</si>
  <si>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</si>
  <si>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</si>
  <si>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</si>
  <si>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</si>
  <si>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</si>
  <si>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</si>
  <si>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</si>
  <si>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</si>
  <si>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</si>
  <si>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</si>
  <si>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</si>
  <si>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</si>
  <si>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</si>
  <si>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</si>
  <si>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</si>
  <si>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</si>
  <si>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</si>
  <si>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</si>
  <si>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</si>
  <si>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</si>
  <si>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</si>
  <si>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</si>
  <si>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</si>
  <si>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</si>
  <si>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</si>
  <si>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</si>
  <si>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</si>
  <si>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</si>
  <si>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</si>
  <si>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</si>
  <si>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</si>
  <si>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</si>
  <si>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</si>
  <si>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</si>
  <si>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</si>
  <si>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</si>
  <si>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</si>
  <si>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</si>
  <si>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</si>
  <si>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</si>
  <si>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</si>
  <si>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</si>
  <si>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</si>
  <si>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</si>
  <si>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</si>
  <si>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</si>
  <si>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</si>
  <si>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</si>
  <si>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</si>
  <si>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</si>
  <si>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</si>
  <si>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</si>
  <si>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</si>
  <si>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</si>
  <si>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</si>
  <si>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</si>
  <si>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</si>
  <si>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</si>
  <si>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</si>
  <si>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</si>
  <si>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</si>
  <si>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</si>
  <si>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</si>
  <si>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</si>
  <si>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</si>
  <si>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</si>
  <si>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</si>
  <si>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</si>
  <si>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</si>
  <si>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</si>
  <si>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</si>
  <si>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</si>
  <si>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</si>
  <si>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</si>
  <si>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</si>
  <si>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</si>
  <si>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</si>
  <si>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</si>
  <si>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</si>
  <si>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</si>
  <si>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</si>
  <si>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</si>
  <si>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</si>
  <si>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</si>
  <si>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</si>
  <si>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</si>
  <si>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</si>
  <si>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</si>
  <si>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</si>
  <si>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</si>
  <si>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</si>
  <si>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</si>
  <si>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</si>
  <si>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</si>
  <si>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</si>
  <si>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</si>
  <si>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</si>
  <si>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</si>
  <si>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</si>
  <si>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</si>
  <si>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</si>
  <si>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</si>
  <si>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</si>
  <si>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</si>
  <si>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</si>
  <si>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</si>
  <si>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</si>
  <si>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</si>
  <si>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</si>
  <si>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</si>
  <si>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</si>
  <si>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</si>
  <si>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</si>
  <si>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</si>
  <si>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</si>
  <si>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</si>
  <si>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</si>
  <si>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</si>
  <si>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</si>
  <si>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</si>
  <si>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</si>
  <si>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</si>
  <si>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</si>
  <si>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</si>
  <si>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</si>
  <si>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</si>
  <si>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</si>
  <si>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</si>
  <si>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</si>
  <si>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</si>
  <si>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</si>
  <si>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</si>
  <si>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</si>
  <si>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</si>
  <si>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</si>
  <si>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</si>
  <si>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</si>
  <si>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</si>
  <si>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</si>
  <si>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</si>
  <si>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</si>
  <si>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</si>
  <si>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</si>
  <si>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</si>
  <si>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</si>
  <si>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</si>
  <si>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</si>
  <si>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</si>
  <si>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</si>
  <si>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</si>
  <si>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</si>
  <si>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</si>
  <si>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</si>
  <si>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</si>
  <si>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</si>
  <si>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</si>
  <si>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</si>
  <si>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</si>
  <si>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</si>
  <si>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</si>
  <si>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</si>
  <si>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</si>
  <si>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</si>
  <si>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</si>
  <si>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</si>
  <si>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</si>
  <si>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</si>
  <si>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</si>
  <si>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</si>
  <si>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</si>
  <si>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</si>
  <si>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</si>
  <si>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</si>
  <si>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</si>
  <si>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</si>
  <si>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</si>
  <si>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</si>
  <si>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</si>
  <si>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</si>
  <si>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</si>
  <si>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</si>
  <si>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</si>
  <si>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</si>
  <si>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</si>
  <si>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</si>
  <si>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</si>
  <si>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</si>
  <si>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</si>
  <si>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</si>
  <si>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</si>
  <si>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</si>
  <si>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</si>
  <si>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</si>
  <si>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</si>
  <si>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</si>
  <si>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</si>
  <si>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</si>
  <si>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</si>
  <si>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</si>
  <si>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</si>
  <si>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</si>
  <si>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</si>
  <si>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</si>
  <si>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</si>
  <si>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</si>
  <si>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</si>
  <si>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</si>
  <si>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</si>
  <si>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</si>
  <si>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</si>
  <si>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</si>
  <si>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</si>
  <si>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</si>
  <si>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</si>
  <si>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</si>
  <si>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</si>
  <si>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</si>
  <si>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</si>
  <si>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</si>
  <si>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</si>
  <si>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</si>
  <si>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</si>
  <si>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</si>
  <si>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</si>
  <si>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</si>
  <si>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</si>
  <si>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</si>
  <si>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</si>
  <si>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</si>
  <si>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</si>
  <si>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</si>
  <si>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</si>
  <si>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</si>
  <si>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</si>
  <si>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</si>
  <si>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</si>
  <si>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</si>
  <si>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</si>
  <si>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</si>
  <si>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</si>
  <si>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</si>
  <si>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</si>
  <si>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</si>
  <si>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</si>
  <si>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</si>
  <si>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</si>
  <si>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</si>
  <si>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</si>
  <si>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</si>
  <si>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</si>
  <si>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</si>
  <si>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</si>
  <si>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</si>
  <si>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</si>
  <si>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</si>
  <si>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</si>
  <si>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</si>
  <si>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</si>
  <si>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</si>
  <si>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</si>
  <si>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</si>
  <si>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</si>
  <si>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</si>
  <si>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</si>
  <si>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</si>
  <si>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</si>
  <si>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</si>
  <si>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</si>
  <si>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</si>
  <si>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</si>
  <si>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</si>
  <si>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</si>
  <si>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</si>
  <si>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</si>
  <si>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</si>
  <si>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</si>
  <si>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</si>
  <si>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</si>
  <si>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</si>
  <si>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</si>
  <si>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</si>
  <si>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</si>
  <si>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</si>
  <si>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</si>
  <si>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</si>
  <si>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</si>
  <si>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</si>
  <si>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</si>
  <si>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</si>
  <si>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</si>
  <si>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</si>
  <si>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</si>
  <si>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</si>
  <si>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</si>
  <si>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</si>
  <si>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</si>
  <si>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</si>
  <si>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</si>
  <si>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</si>
  <si>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</si>
  <si>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</si>
  <si>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</si>
  <si>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</si>
  <si>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</si>
  <si>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</si>
  <si>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</si>
  <si>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</si>
  <si>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</si>
  <si>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</si>
  <si>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</si>
  <si>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</si>
  <si>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</si>
  <si>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</si>
  <si>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</si>
  <si>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</si>
  <si>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</si>
  <si>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</si>
  <si>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</si>
  <si>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</si>
  <si>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</si>
  <si>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</si>
  <si>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</si>
  <si>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</si>
  <si>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</si>
  <si>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</si>
  <si>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</si>
  <si>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</si>
  <si>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</si>
  <si>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</si>
  <si>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</si>
  <si>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</si>
  <si>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</si>
  <si>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</si>
  <si>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</si>
  <si>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</si>
  <si>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</si>
  <si>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</si>
  <si>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</si>
  <si>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</si>
  <si>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</si>
  <si>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</si>
  <si>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</si>
  <si>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</si>
  <si>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</si>
  <si>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</si>
  <si>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</si>
  <si>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</si>
  <si>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</si>
  <si>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</si>
  <si>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</si>
  <si>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</si>
  <si>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</si>
  <si>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</si>
  <si>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</si>
  <si>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</si>
  <si>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</si>
  <si>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</si>
  <si>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</si>
  <si>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</si>
  <si>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</si>
  <si>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</si>
  <si>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</si>
  <si>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</si>
  <si>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</si>
  <si>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</si>
  <si>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</si>
  <si>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</si>
  <si>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</si>
  <si>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</si>
  <si>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</si>
  <si>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</si>
  <si>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</si>
  <si>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</si>
  <si>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</si>
  <si>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</si>
  <si>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</si>
  <si>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</si>
  <si>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</si>
  <si>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</si>
  <si>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</si>
  <si>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</si>
  <si>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</si>
  <si>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</si>
  <si>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</si>
  <si>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</si>
  <si>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</si>
  <si>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</si>
  <si>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</si>
  <si>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</si>
  <si>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</si>
  <si>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</si>
  <si>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</si>
  <si>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</si>
  <si>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</si>
  <si>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</si>
  <si>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</si>
  <si>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</si>
  <si>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</si>
  <si>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</si>
  <si>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</si>
  <si>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</si>
  <si>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</si>
  <si>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</si>
  <si>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</si>
  <si>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</si>
  <si>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</si>
  <si>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</si>
  <si>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</si>
  <si>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</si>
  <si>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</si>
  <si>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</si>
  <si>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</si>
  <si>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</si>
  <si>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</si>
  <si>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</si>
  <si>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</si>
  <si>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</si>
  <si>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</si>
  <si>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</si>
  <si>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</si>
  <si>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</si>
  <si>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</si>
  <si>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</si>
  <si>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</si>
  <si>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</si>
  <si>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</si>
  <si>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</si>
  <si>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</si>
  <si>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</si>
  <si>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</si>
  <si>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</si>
  <si>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</si>
  <si>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</si>
  <si>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</si>
  <si>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</si>
  <si>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</si>
  <si>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</si>
  <si>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</si>
  <si>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</si>
  <si>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</si>
  <si>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</si>
  <si>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</si>
  <si>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</si>
  <si>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</si>
  <si>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</si>
  <si>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</si>
  <si>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</si>
  <si>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</si>
  <si>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</si>
  <si>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</si>
  <si>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</si>
  <si>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</si>
  <si>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</si>
  <si>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</si>
  <si>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</si>
  <si>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</si>
  <si>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</si>
  <si>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</si>
  <si>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</si>
  <si>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</si>
  <si>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</si>
  <si>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</si>
  <si>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</si>
  <si>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</si>
  <si>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</si>
  <si>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</si>
  <si>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</si>
  <si>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</si>
  <si>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</si>
  <si>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</si>
  <si>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</si>
  <si>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</si>
  <si>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</si>
  <si>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</si>
  <si>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</si>
  <si>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</si>
  <si>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</si>
  <si>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</si>
  <si>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</si>
  <si>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</si>
  <si>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</si>
  <si>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</si>
  <si>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</si>
  <si>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</si>
  <si>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</si>
  <si>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</si>
  <si>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</si>
  <si>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</si>
  <si>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</si>
  <si>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</si>
  <si>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</si>
  <si>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</si>
  <si>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</si>
  <si>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</si>
  <si>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</si>
  <si>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</si>
  <si>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</si>
  <si>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</si>
  <si>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</si>
  <si>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</si>
  <si>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</si>
  <si>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</si>
  <si>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</si>
  <si>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</si>
  <si>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</si>
  <si>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</si>
  <si>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</si>
  <si>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</si>
  <si>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</si>
  <si>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</si>
  <si>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</si>
  <si>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</si>
  <si>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</si>
  <si>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</si>
  <si>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</si>
  <si>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</si>
  <si>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</si>
  <si>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</si>
  <si>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</si>
  <si>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</si>
  <si>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</si>
  <si>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</si>
  <si>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</si>
  <si>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</si>
  <si>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</si>
  <si>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</si>
  <si>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</si>
  <si>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</si>
  <si>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</si>
  <si>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</si>
  <si>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</si>
  <si>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</si>
  <si>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</si>
  <si>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</si>
  <si>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</si>
  <si>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</si>
  <si>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</si>
  <si>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</si>
  <si>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</si>
  <si>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</si>
  <si>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</si>
  <si>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</si>
  <si>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</si>
  <si>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</si>
  <si>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</si>
  <si>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</si>
  <si>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</si>
  <si>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</si>
  <si>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</si>
  <si>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</si>
  <si>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</si>
  <si>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</si>
  <si>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</si>
  <si>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</si>
  <si>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</si>
  <si>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</si>
  <si>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</si>
  <si>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</si>
  <si>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</si>
  <si>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</si>
  <si>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</si>
  <si>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</si>
  <si>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</si>
  <si>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</si>
  <si>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</si>
  <si>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</si>
  <si>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</si>
  <si>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</si>
  <si>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</si>
  <si>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</si>
  <si>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</si>
  <si>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</si>
  <si>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</si>
  <si>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</si>
  <si>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</si>
  <si>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</si>
  <si>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</si>
  <si>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</si>
  <si>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</si>
  <si>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</si>
  <si>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</si>
  <si>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</si>
  <si>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</si>
  <si>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</si>
  <si>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</si>
  <si>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</si>
  <si>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</si>
  <si>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</si>
  <si>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</si>
  <si>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</si>
  <si>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</si>
  <si>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</si>
  <si>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</si>
  <si>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</si>
  <si>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</si>
  <si>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</si>
  <si>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</si>
  <si>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</si>
  <si>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</si>
  <si>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</si>
  <si>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</si>
  <si>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</si>
  <si>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</si>
  <si>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</si>
  <si>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</si>
  <si>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</si>
  <si>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</si>
  <si>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</si>
  <si>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</si>
  <si>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</si>
  <si>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</si>
  <si>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</si>
  <si>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</si>
  <si>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</si>
  <si>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</si>
  <si>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</si>
  <si>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</si>
  <si>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</si>
  <si>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</si>
  <si>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</si>
  <si>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</si>
  <si>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</si>
  <si>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</si>
  <si>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</si>
  <si>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</si>
  <si>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</si>
  <si>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</si>
  <si>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</si>
  <si>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</si>
  <si>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</si>
  <si>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</si>
  <si>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</si>
  <si>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</si>
  <si>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</si>
  <si>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</si>
  <si>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</si>
  <si>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</si>
  <si>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</si>
  <si>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</si>
  <si>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</si>
  <si>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</si>
  <si>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</si>
  <si>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</si>
  <si>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</si>
  <si>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</si>
  <si>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</si>
  <si>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</si>
  <si>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</si>
  <si>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</si>
  <si>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</si>
  <si>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</si>
  <si>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</si>
  <si>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</si>
  <si>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</si>
  <si>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</si>
  <si>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</si>
  <si>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</si>
  <si>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</si>
  <si>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</si>
  <si>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</si>
  <si>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</si>
  <si>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</si>
  <si>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</si>
  <si>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</si>
  <si>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</si>
  <si>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</si>
  <si>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</si>
  <si>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</si>
  <si>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</si>
  <si>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</si>
  <si>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</si>
  <si>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</si>
  <si>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</si>
  <si>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</si>
  <si>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</si>
  <si>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</si>
  <si>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</si>
  <si>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</si>
  <si>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</si>
  <si>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</si>
  <si>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</si>
  <si>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</si>
  <si>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</si>
  <si>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</si>
  <si>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</si>
  <si>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</si>
  <si>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</si>
  <si>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</si>
  <si>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</si>
  <si>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</si>
  <si>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</si>
  <si>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</si>
  <si>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</si>
  <si>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</si>
  <si>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</si>
  <si>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</si>
  <si>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</si>
  <si>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</si>
  <si>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</si>
  <si>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</si>
  <si>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</si>
  <si>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</si>
  <si>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</si>
  <si>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</si>
  <si>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</si>
  <si>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</si>
  <si>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</si>
  <si>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</si>
  <si>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</si>
  <si>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</si>
  <si>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</si>
  <si>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</si>
  <si>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</si>
  <si>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</si>
  <si>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</si>
  <si>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</si>
  <si>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</si>
  <si>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</si>
  <si>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</si>
  <si>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</si>
  <si>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</si>
  <si>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</si>
  <si>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</si>
  <si>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</si>
  <si>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</si>
  <si>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</si>
  <si>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</si>
  <si>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</si>
  <si>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</si>
  <si>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</si>
  <si>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</si>
  <si>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</si>
  <si>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</si>
  <si>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</si>
  <si>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</si>
  <si>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</si>
  <si>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</si>
  <si>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</si>
  <si>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</si>
  <si>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</si>
  <si>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</si>
  <si>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</si>
  <si>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</si>
  <si>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</si>
  <si>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</si>
  <si>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</si>
  <si>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</si>
  <si>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</si>
  <si>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</si>
  <si>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</si>
  <si>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</si>
  <si>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</si>
  <si>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</si>
  <si>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</si>
  <si>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</si>
  <si>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</si>
  <si>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</si>
  <si>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</si>
  <si>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</si>
  <si>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</si>
  <si>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</si>
  <si>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</si>
  <si>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</si>
  <si>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</si>
  <si>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</si>
  <si>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</si>
  <si>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</si>
  <si>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</si>
  <si>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</si>
  <si>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</si>
  <si>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</si>
  <si>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</si>
  <si>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</si>
  <si>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</si>
  <si>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</si>
  <si>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</si>
  <si>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</si>
  <si>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</si>
  <si>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</si>
  <si>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</si>
  <si>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</si>
  <si>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</si>
  <si>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</si>
  <si>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</si>
  <si>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</si>
  <si>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</si>
  <si>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</si>
  <si>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</si>
  <si>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</si>
  <si>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</si>
  <si>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</si>
  <si>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</si>
  <si>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</si>
  <si>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</si>
  <si>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</si>
  <si>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</si>
  <si>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</si>
  <si>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</si>
  <si>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</si>
  <si>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</si>
  <si>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</si>
  <si>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</si>
  <si>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</si>
  <si>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</si>
  <si>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</si>
  <si>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</si>
  <si>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</si>
  <si>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</si>
  <si>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</si>
  <si>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</si>
  <si>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</si>
  <si>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</si>
  <si>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</si>
  <si>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</si>
  <si>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</si>
  <si>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</si>
  <si>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</si>
  <si>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</si>
  <si>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</si>
  <si>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</si>
  <si>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</si>
  <si>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</si>
  <si>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</si>
  <si>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</si>
  <si>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</si>
  <si>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</si>
  <si>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</si>
  <si>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</si>
  <si>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</si>
  <si>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</si>
  <si>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</si>
  <si>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</si>
  <si>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</si>
  <si>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</si>
  <si>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</si>
  <si>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</si>
  <si>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</si>
  <si>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</si>
  <si>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</si>
  <si>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</si>
  <si>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</si>
  <si>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</si>
  <si>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</si>
  <si>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</si>
  <si>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</si>
  <si>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</si>
  <si>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</si>
  <si>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</si>
  <si>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</si>
  <si>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</si>
  <si>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</si>
  <si>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</si>
  <si>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</si>
  <si>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</si>
  <si>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</si>
  <si>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</si>
  <si>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</si>
  <si>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</si>
  <si>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</si>
  <si>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</si>
  <si>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</si>
  <si>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</si>
  <si>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</si>
  <si>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</si>
  <si>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</si>
  <si>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</si>
  <si>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</si>
  <si>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</si>
  <si>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</si>
  <si>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</si>
  <si>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</si>
  <si>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</si>
  <si>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</si>
  <si>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</si>
  <si>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</si>
  <si>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</si>
  <si>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</si>
  <si>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</si>
  <si>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</si>
  <si>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</si>
  <si>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</si>
  <si>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</si>
  <si>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</si>
  <si>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</si>
  <si>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</si>
  <si>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</si>
  <si>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</si>
  <si>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</si>
  <si>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</si>
  <si>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</si>
  <si>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</si>
  <si>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</si>
  <si>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</si>
  <si>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</si>
  <si>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</si>
  <si>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</si>
  <si>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</si>
  <si>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</si>
  <si>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</si>
  <si>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</si>
  <si>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</si>
  <si>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</si>
  <si>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</si>
  <si>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</si>
  <si>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</si>
  <si>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</si>
  <si>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</si>
  <si>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</si>
  <si>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</si>
  <si>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</si>
  <si>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</si>
  <si>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</si>
  <si>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</si>
  <si>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</si>
  <si>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</si>
  <si>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</si>
  <si>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</si>
  <si>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</si>
  <si>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</si>
  <si>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</si>
  <si>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</si>
  <si>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</si>
  <si>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</si>
  <si>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</si>
  <si>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</si>
  <si>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</si>
  <si>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</si>
  <si>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</si>
  <si>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</si>
  <si>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</si>
  <si>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</si>
  <si>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</si>
  <si>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</si>
  <si>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</si>
  <si>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</si>
  <si>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</si>
  <si>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</si>
  <si>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</si>
  <si>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</si>
  <si>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</si>
  <si>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</si>
  <si>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</si>
  <si>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</si>
  <si>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</si>
  <si>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</si>
  <si>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</si>
  <si>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</si>
  <si>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</si>
  <si>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</si>
  <si>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</si>
  <si>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</si>
  <si>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</si>
  <si>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</si>
  <si>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</si>
  <si>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</si>
  <si>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</si>
  <si>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</si>
  <si>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</si>
  <si>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</si>
  <si>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</si>
  <si>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</si>
  <si>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</si>
  <si>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</si>
  <si>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</si>
  <si>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</si>
  <si>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</si>
  <si>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</si>
  <si>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</si>
  <si>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</si>
  <si>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</si>
  <si>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</si>
  <si>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</si>
  <si>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</si>
  <si>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</si>
  <si>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</si>
  <si>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</si>
  <si>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</si>
  <si>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</si>
  <si>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</si>
  <si>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</si>
  <si>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</si>
  <si>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</si>
  <si>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</si>
  <si>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</si>
  <si>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</si>
  <si>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</si>
  <si>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</si>
  <si>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</si>
  <si>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</si>
  <si>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</si>
  <si>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</si>
  <si>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</si>
  <si>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</si>
  <si>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</si>
  <si>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</si>
  <si>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</si>
  <si>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</si>
  <si>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</si>
  <si>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</si>
  <si>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</si>
  <si>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</si>
  <si>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</si>
  <si>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</si>
  <si>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</si>
  <si>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</si>
  <si>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</si>
  <si>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</si>
  <si>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</si>
  <si>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</si>
  <si>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</si>
  <si>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</si>
  <si>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</si>
  <si>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</si>
  <si>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</si>
  <si>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</si>
  <si>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</si>
  <si>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</si>
  <si>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</si>
  <si>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</si>
  <si>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</si>
  <si>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</si>
  <si>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</si>
  <si>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</si>
  <si>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</si>
  <si>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</si>
  <si>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</si>
  <si>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</si>
  <si>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</si>
  <si>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</si>
  <si>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</si>
  <si>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</si>
  <si>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</si>
  <si>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</si>
  <si>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</si>
  <si>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</si>
  <si>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</si>
  <si>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</si>
  <si>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</si>
  <si>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</si>
  <si>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</si>
  <si>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</si>
  <si>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</si>
  <si>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</si>
  <si>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</si>
  <si>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</si>
  <si>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</si>
  <si>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</si>
  <si>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</si>
  <si>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</si>
  <si>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</si>
  <si>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</si>
  <si>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</si>
  <si>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</si>
  <si>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</si>
  <si>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</si>
  <si>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</si>
  <si>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</si>
  <si>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</si>
  <si>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</si>
  <si>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</si>
  <si>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</si>
  <si>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</si>
  <si>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</si>
  <si>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</si>
  <si>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</si>
  <si>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</si>
  <si>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</si>
  <si>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</si>
  <si>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</si>
  <si>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</si>
  <si>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</si>
  <si>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</si>
  <si>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</si>
  <si>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</si>
  <si>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</si>
  <si>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</si>
  <si>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</si>
  <si>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</si>
  <si>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</si>
  <si>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</si>
  <si>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</si>
  <si>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</si>
  <si>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</si>
  <si>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</si>
  <si>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</si>
  <si>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</si>
  <si>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</si>
  <si>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</si>
  <si>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</si>
  <si>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</si>
  <si>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</si>
  <si>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</si>
  <si>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</si>
  <si>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</si>
  <si>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</si>
  <si>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</si>
  <si>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</si>
  <si>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</si>
  <si>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</si>
  <si>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</si>
  <si>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</si>
  <si>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</si>
  <si>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</si>
  <si>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</si>
  <si>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</si>
  <si>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</si>
  <si>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</si>
  <si>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</si>
  <si>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</si>
  <si>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</si>
  <si>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</si>
  <si>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</si>
  <si>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</si>
  <si>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</si>
  <si>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</si>
  <si>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</si>
  <si>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</si>
  <si>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</si>
  <si>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</si>
  <si>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</si>
  <si>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</si>
  <si>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</si>
  <si>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</si>
  <si>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</si>
  <si>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</si>
  <si>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</si>
  <si>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</si>
  <si>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</si>
  <si>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</si>
  <si>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</si>
  <si>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</si>
  <si>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</si>
  <si>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</si>
  <si>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</si>
  <si>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</si>
  <si>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</si>
  <si>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</si>
  <si>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</si>
  <si>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</si>
  <si>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</si>
  <si>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</si>
  <si>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</si>
  <si>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</si>
  <si>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</si>
  <si>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</si>
  <si>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</si>
  <si>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</si>
  <si>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</si>
  <si>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</si>
  <si>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</si>
  <si>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</si>
  <si>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</si>
  <si>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</si>
  <si>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</si>
  <si>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</si>
  <si>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</si>
  <si>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</si>
  <si>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</si>
  <si>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</si>
  <si>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</si>
  <si>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</si>
  <si>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</si>
  <si>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</si>
  <si>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</si>
  <si>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</si>
  <si>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</si>
  <si>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</si>
  <si>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</si>
  <si>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</si>
  <si>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</si>
  <si>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</si>
  <si>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</si>
  <si>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</si>
  <si>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</si>
  <si>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</si>
  <si>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</si>
  <si>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</si>
  <si>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</si>
  <si>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</si>
  <si>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</si>
  <si>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</si>
  <si>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</si>
  <si>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</si>
  <si>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</si>
  <si>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</si>
  <si>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</si>
  <si>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</si>
  <si>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</si>
  <si>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</si>
  <si>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</si>
  <si>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</si>
  <si>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</si>
  <si>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</si>
  <si>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</si>
  <si>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</si>
  <si>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</si>
  <si>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</si>
  <si>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</si>
  <si>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</si>
  <si>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</si>
  <si>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</si>
  <si>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</si>
  <si>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</si>
  <si>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</si>
  <si>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</si>
  <si>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</si>
  <si>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</si>
  <si>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</si>
  <si>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</si>
  <si>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</si>
  <si>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</si>
  <si>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</si>
  <si>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</si>
  <si>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</si>
  <si>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</si>
  <si>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</si>
  <si>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</si>
  <si>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</si>
  <si>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</si>
  <si>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</si>
  <si>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</si>
  <si>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</si>
  <si>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</si>
  <si>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</si>
  <si>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</si>
  <si>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</si>
  <si>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</si>
  <si>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</si>
  <si>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</si>
  <si>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</si>
  <si>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</si>
  <si>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</si>
  <si>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</si>
  <si>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</si>
  <si>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</si>
  <si>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</si>
  <si>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</si>
  <si>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</si>
  <si>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</si>
  <si>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</si>
  <si>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</si>
  <si>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</si>
  <si>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</si>
  <si>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</si>
  <si>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</si>
  <si>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</si>
  <si>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</si>
  <si>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</si>
  <si>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</si>
  <si>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</si>
  <si>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</si>
  <si>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</si>
  <si>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</si>
  <si>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</si>
  <si>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</si>
  <si>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</si>
  <si>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</si>
  <si>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</si>
  <si>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</si>
  <si>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</si>
  <si>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</si>
  <si>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</si>
  <si>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</si>
  <si>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</si>
  <si>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</si>
  <si>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</si>
  <si>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</si>
  <si>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</si>
  <si>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</si>
  <si>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</si>
  <si>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</si>
  <si>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</si>
  <si>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</si>
  <si>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</si>
  <si>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</si>
  <si>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</si>
  <si>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</si>
  <si>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</si>
  <si>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</si>
  <si>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</si>
  <si>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</si>
  <si>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</si>
  <si>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</si>
  <si>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</si>
  <si>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</si>
  <si>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</si>
  <si>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</si>
  <si>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</si>
  <si>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</si>
  <si>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</si>
  <si>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</si>
  <si>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</si>
  <si>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</si>
  <si>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</si>
  <si>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</si>
  <si>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</si>
  <si>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</si>
  <si>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</si>
  <si>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</si>
  <si>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</si>
  <si>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</si>
  <si>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</si>
  <si>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</si>
  <si>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</si>
  <si>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</si>
  <si>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</si>
  <si>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</si>
  <si>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</si>
  <si>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</si>
  <si>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</si>
  <si>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</si>
  <si>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</si>
  <si>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</si>
  <si>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</si>
  <si>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</si>
  <si>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</si>
  <si>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</si>
  <si>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</si>
  <si>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</si>
  <si>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</si>
  <si>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</si>
  <si>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</si>
  <si>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</si>
  <si>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</si>
  <si>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</si>
  <si>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</si>
  <si>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</si>
  <si>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</si>
  <si>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</si>
  <si>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</si>
  <si>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</si>
  <si>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</si>
  <si>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</si>
  <si>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</si>
  <si>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</si>
  <si>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</si>
  <si>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</si>
  <si>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</si>
  <si>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</si>
  <si>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</si>
  <si>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</si>
  <si>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</si>
  <si>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</si>
  <si>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</si>
  <si>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</si>
  <si>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</si>
  <si>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</si>
  <si>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</si>
  <si>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</si>
  <si>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</si>
  <si>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</si>
  <si>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</si>
  <si>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</si>
  <si>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</si>
  <si>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</si>
  <si>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</si>
  <si>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</si>
  <si>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</si>
  <si>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</si>
  <si>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</si>
  <si>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</si>
  <si>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</si>
  <si>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</si>
  <si>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</si>
  <si>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</si>
  <si>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</si>
  <si>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</si>
  <si>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</si>
  <si>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</si>
  <si>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</si>
  <si>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</si>
  <si>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</si>
  <si>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</si>
  <si>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</si>
  <si>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</si>
  <si>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</si>
  <si>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</si>
  <si>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</si>
  <si>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</si>
  <si>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</si>
  <si>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</si>
  <si>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</si>
  <si>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</si>
  <si>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</si>
  <si>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</si>
  <si>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</si>
  <si>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</si>
  <si>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</si>
  <si>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</si>
  <si>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</si>
  <si>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</si>
  <si>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</si>
  <si>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</si>
  <si>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</si>
  <si>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</si>
  <si>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</si>
  <si>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</si>
  <si>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</si>
  <si>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</si>
  <si>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</si>
  <si>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</si>
  <si>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</si>
  <si>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</si>
  <si>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</si>
  <si>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</si>
  <si>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</si>
  <si>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</si>
  <si>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</si>
  <si>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</si>
  <si>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</si>
  <si>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</si>
  <si>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</si>
  <si>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</si>
  <si>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</si>
  <si>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</si>
  <si>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</si>
  <si>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</si>
  <si>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</si>
  <si>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</si>
  <si>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</si>
  <si>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</si>
  <si>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</si>
  <si>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</si>
  <si>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</si>
  <si>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</si>
  <si>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</si>
  <si>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</si>
  <si>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</si>
  <si>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</si>
  <si>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</si>
  <si>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</si>
  <si>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</si>
  <si>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</si>
  <si>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</si>
  <si>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</si>
  <si>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</si>
  <si>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</si>
  <si>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</si>
  <si>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</si>
  <si>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</si>
  <si>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</si>
  <si>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</si>
  <si>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</si>
  <si>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</si>
  <si>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</si>
  <si>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</si>
  <si>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</si>
  <si>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</si>
  <si>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</si>
  <si>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</si>
  <si>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</si>
  <si>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</si>
  <si>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</si>
  <si>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</si>
  <si>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</si>
  <si>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</si>
  <si>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</si>
  <si>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</si>
  <si>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</si>
  <si>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</si>
  <si>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</si>
  <si>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</si>
  <si>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</si>
  <si>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</si>
  <si>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</si>
  <si>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</si>
  <si>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</si>
  <si>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</si>
  <si>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</si>
  <si>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</si>
  <si>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</si>
  <si>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</si>
  <si>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</si>
  <si>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</si>
  <si>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</si>
  <si>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</si>
  <si>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</si>
  <si>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</si>
  <si>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</si>
  <si>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</si>
  <si>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</si>
  <si>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</si>
  <si>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</si>
  <si>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</si>
  <si>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</si>
  <si>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</si>
  <si>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</si>
  <si>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</si>
  <si>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</si>
  <si>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</si>
  <si>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</si>
  <si>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</si>
  <si>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</si>
  <si>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</si>
  <si>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</si>
  <si>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</si>
  <si>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</si>
  <si>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</si>
  <si>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</si>
  <si>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</si>
  <si>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</si>
  <si>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</si>
  <si>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</si>
  <si>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</si>
  <si>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</si>
  <si>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</si>
  <si>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</si>
  <si>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</si>
  <si>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</si>
  <si>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</si>
  <si>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</si>
  <si>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</si>
  <si>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</si>
  <si>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</si>
  <si>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</si>
  <si>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</si>
  <si>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</si>
  <si>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</si>
  <si>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</si>
  <si>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</si>
  <si>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</si>
  <si>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</si>
  <si>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</si>
  <si>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</si>
  <si>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</si>
  <si>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</si>
  <si>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</si>
  <si>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</si>
  <si>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</si>
  <si>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</si>
  <si>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</si>
  <si>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</si>
  <si>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</si>
  <si>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</si>
  <si>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</si>
  <si>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</si>
  <si>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</si>
  <si>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</si>
  <si>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</si>
  <si>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</si>
  <si>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</si>
  <si>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</si>
  <si>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</si>
  <si>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</si>
  <si>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</si>
  <si>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</si>
  <si>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</si>
  <si>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</si>
  <si>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</si>
  <si>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</si>
  <si>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</si>
  <si>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</si>
  <si>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</si>
  <si>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</si>
  <si>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</si>
  <si>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</si>
  <si>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</si>
  <si>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</si>
  <si>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</si>
  <si>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</si>
  <si>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</si>
  <si>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</si>
  <si>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</si>
  <si>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</si>
  <si>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</si>
  <si>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</si>
  <si>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</si>
  <si>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</si>
  <si>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</si>
  <si>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</si>
  <si>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</si>
  <si>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</si>
  <si>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</si>
  <si>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</si>
  <si>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</si>
  <si>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</si>
  <si>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</si>
  <si>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</si>
  <si>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</si>
  <si>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</si>
  <si>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</si>
  <si>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</si>
  <si>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</si>
  <si>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</si>
  <si>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</si>
  <si>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</si>
  <si>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</si>
  <si>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</si>
  <si>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</si>
  <si>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</si>
  <si>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</si>
  <si>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</si>
  <si>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</si>
  <si>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</si>
  <si>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</si>
  <si>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</si>
  <si>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</si>
  <si>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</si>
  <si>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</si>
  <si>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</si>
  <si>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</si>
  <si>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</si>
  <si>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</si>
  <si>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</si>
  <si>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</si>
  <si>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</si>
  <si>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</si>
  <si>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</si>
  <si>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</si>
  <si>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</si>
  <si>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</si>
  <si>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</si>
  <si>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</si>
  <si>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</si>
  <si>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</si>
  <si>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</si>
  <si>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</si>
  <si>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</si>
  <si>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</si>
  <si>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</si>
  <si>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</si>
  <si>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</si>
  <si>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</si>
  <si>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</si>
  <si>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</si>
  <si>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</si>
  <si>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</si>
  <si>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</si>
  <si>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</si>
  <si>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</si>
  <si>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</si>
  <si>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</si>
  <si>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</si>
  <si>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</si>
  <si>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</si>
  <si>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</si>
  <si>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</si>
  <si>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</si>
  <si>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</si>
  <si>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</si>
  <si>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</si>
  <si>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</si>
  <si>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</si>
  <si>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</si>
  <si>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</si>
  <si>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</si>
  <si>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</si>
  <si>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</si>
  <si>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</si>
  <si>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</si>
  <si>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</si>
  <si>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</si>
  <si>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</si>
  <si>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</si>
  <si>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</si>
  <si>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</si>
  <si>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</si>
  <si>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</si>
  <si>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</si>
  <si>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</si>
  <si>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</si>
  <si>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</si>
  <si>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</si>
  <si>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</si>
  <si>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</si>
  <si>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</si>
  <si>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</si>
  <si>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</si>
  <si>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</si>
  <si>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</si>
  <si>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</si>
  <si>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</si>
  <si>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</si>
  <si>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</si>
  <si>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</si>
  <si>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</si>
  <si>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</si>
  <si>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</si>
  <si>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</si>
  <si>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</si>
  <si>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</si>
  <si>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</si>
  <si>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</si>
  <si>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</si>
  <si>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</si>
  <si>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</si>
  <si>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</si>
  <si>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</si>
  <si>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</si>
  <si>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</si>
  <si>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</si>
  <si>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</si>
  <si>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</si>
  <si>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</si>
  <si>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</si>
  <si>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</si>
  <si>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</si>
  <si>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</si>
  <si>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</si>
  <si>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</si>
  <si>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</si>
  <si>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</si>
  <si>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</si>
  <si>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</si>
  <si>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</si>
  <si>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</si>
  <si>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</si>
  <si>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</si>
  <si>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</si>
  <si>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</si>
  <si>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</si>
  <si>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</si>
  <si>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</si>
  <si>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</si>
  <si>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</si>
  <si>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</si>
  <si>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</si>
  <si>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</si>
  <si>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</si>
  <si>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</si>
  <si>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</si>
  <si>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</si>
  <si>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</si>
  <si>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</si>
  <si>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</si>
  <si>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</si>
  <si>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</si>
  <si>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</si>
  <si>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</si>
  <si>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</si>
  <si>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</si>
  <si>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</si>
  <si>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</si>
  <si>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</si>
  <si>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</si>
  <si>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</si>
  <si>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</si>
  <si>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</si>
  <si>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</si>
  <si>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</si>
  <si>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</si>
  <si>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</si>
  <si>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</si>
  <si>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</si>
  <si>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</si>
  <si>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</si>
  <si>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</si>
  <si>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</si>
  <si>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</si>
  <si>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</si>
  <si>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</si>
  <si>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</si>
  <si>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</si>
  <si>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</si>
  <si>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</si>
  <si>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</si>
  <si>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</si>
  <si>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</si>
  <si>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</si>
  <si>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</si>
  <si>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</si>
  <si>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</si>
  <si>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</si>
  <si>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</si>
  <si>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</si>
  <si>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</si>
  <si>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</si>
  <si>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</si>
  <si>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</si>
  <si>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</si>
  <si>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</si>
  <si>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</si>
  <si>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</si>
  <si>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</si>
  <si>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</si>
  <si>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</si>
  <si>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</si>
  <si>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</si>
  <si>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</si>
  <si>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</si>
  <si>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</si>
  <si>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</si>
  <si>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</si>
  <si>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</si>
  <si>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</si>
  <si>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</si>
  <si>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</si>
  <si>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</si>
  <si>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</si>
  <si>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</si>
  <si>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</si>
  <si>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</si>
  <si>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</si>
  <si>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</si>
  <si>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</si>
  <si>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</si>
  <si>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</si>
  <si>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</si>
  <si>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</si>
  <si>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</si>
  <si>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</si>
  <si>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</si>
  <si>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</si>
  <si>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</si>
  <si>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</si>
  <si>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</si>
  <si>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</si>
  <si>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</si>
  <si>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</si>
  <si>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</si>
  <si>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</si>
  <si>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</si>
  <si>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</si>
  <si>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</si>
  <si>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</si>
  <si>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</si>
  <si>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</si>
  <si>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</si>
  <si>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</si>
  <si>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</si>
  <si>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</si>
  <si>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</si>
  <si>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</si>
  <si>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</si>
  <si>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</si>
  <si>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</si>
  <si>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</si>
  <si>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</si>
  <si>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</si>
  <si>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</si>
  <si>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</si>
  <si>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</si>
  <si>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</si>
  <si>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</si>
  <si>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</si>
  <si>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</si>
  <si>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</si>
  <si>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</si>
  <si>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</si>
  <si>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</si>
  <si>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</si>
  <si>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</si>
  <si>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</si>
  <si>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</si>
  <si>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</si>
  <si>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</si>
  <si>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</si>
  <si>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</si>
  <si>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</si>
  <si>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</si>
  <si>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</si>
  <si>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</si>
  <si>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</si>
  <si>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</si>
  <si>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</si>
  <si>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</si>
  <si>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</si>
  <si>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</si>
  <si>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</si>
  <si>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</si>
  <si>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</si>
  <si>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</si>
  <si>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</si>
  <si>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</si>
  <si>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</si>
  <si>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</si>
  <si>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</si>
  <si>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</si>
  <si>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</si>
  <si>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</si>
  <si>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</si>
  <si>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</si>
  <si>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</si>
  <si>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</si>
  <si>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</si>
  <si>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</si>
  <si>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</si>
  <si>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</si>
  <si>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</si>
  <si>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</si>
  <si>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</si>
  <si>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</si>
  <si>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</si>
  <si>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</si>
  <si>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</si>
  <si>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</si>
  <si>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</si>
  <si>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</si>
  <si>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</si>
  <si>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</si>
  <si>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</si>
  <si>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</si>
  <si>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</si>
  <si>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</si>
  <si>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</si>
  <si>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</si>
  <si>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</si>
  <si>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</si>
  <si>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</si>
  <si>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</si>
  <si>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</si>
  <si>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</si>
  <si>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</si>
  <si>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</si>
  <si>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</si>
  <si>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</si>
  <si>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</si>
  <si>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</si>
  <si>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</si>
  <si>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</si>
  <si>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</si>
  <si>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</si>
  <si>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</si>
  <si>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</si>
  <si>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</si>
  <si>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</si>
  <si>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</si>
  <si>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</si>
  <si>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</si>
  <si>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</si>
  <si>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</si>
  <si>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</si>
  <si>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</si>
  <si>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</si>
  <si>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</si>
  <si>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</si>
  <si>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</si>
  <si>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</si>
  <si>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</si>
  <si>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</si>
  <si>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</si>
  <si>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</si>
  <si>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</si>
  <si>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</si>
  <si>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</si>
  <si>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</si>
  <si>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</si>
  <si>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</si>
  <si>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</si>
  <si>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</si>
  <si>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</si>
  <si>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</si>
  <si>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</si>
  <si>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</si>
  <si>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</si>
  <si>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</si>
  <si>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</si>
  <si>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</si>
  <si>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</si>
  <si>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</si>
  <si>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</si>
  <si>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</si>
  <si>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</si>
  <si>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</si>
  <si>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</si>
  <si>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</si>
  <si>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</si>
  <si>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</si>
  <si>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</si>
  <si>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</si>
  <si>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</si>
  <si>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</si>
  <si>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</si>
  <si>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</si>
  <si>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</si>
  <si>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</si>
  <si>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</si>
  <si>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</si>
  <si>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</si>
  <si>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</si>
  <si>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</si>
  <si>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</si>
  <si>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</si>
  <si>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</si>
  <si>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</si>
  <si>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</si>
  <si>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</si>
  <si>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</si>
  <si>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</si>
  <si>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</si>
  <si>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</si>
  <si>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</si>
  <si>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</si>
  <si>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</si>
  <si>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</si>
  <si>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</si>
  <si>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</si>
  <si>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</si>
  <si>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</si>
  <si>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</si>
  <si>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</si>
  <si>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</si>
  <si>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</si>
  <si>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</si>
  <si>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</si>
  <si>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</si>
  <si>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</si>
  <si>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</si>
  <si>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</si>
  <si>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</si>
  <si>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</si>
  <si>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</si>
  <si>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</si>
  <si>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</si>
  <si>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</si>
  <si>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</si>
  <si>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</si>
  <si>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</si>
  <si>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</si>
  <si>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</si>
  <si>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</si>
  <si>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</si>
  <si>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</si>
  <si>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</si>
  <si>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</si>
  <si>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</si>
  <si>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</si>
  <si>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</si>
  <si>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</si>
  <si>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</si>
  <si>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</si>
  <si>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</si>
  <si>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</si>
  <si>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</si>
  <si>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</si>
  <si>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</si>
  <si>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</si>
  <si>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</si>
  <si>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</si>
  <si>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</si>
  <si>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</si>
  <si>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</si>
  <si>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</si>
  <si>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</si>
  <si>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</si>
  <si>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</si>
  <si>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</si>
  <si>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</si>
  <si>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</si>
  <si>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</si>
  <si>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</si>
  <si>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</si>
  <si>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</si>
  <si>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</si>
  <si>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</si>
  <si>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</si>
  <si>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</si>
  <si>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</si>
  <si>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</si>
  <si>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</si>
  <si>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</si>
  <si>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</si>
  <si>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</si>
  <si>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</si>
  <si>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</si>
  <si>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</si>
  <si>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</si>
  <si>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</si>
  <si>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</si>
  <si>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</si>
  <si>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</si>
  <si>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</si>
  <si>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</si>
  <si>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</si>
  <si>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</si>
  <si>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</si>
  <si>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</si>
  <si>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</si>
  <si>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</si>
  <si>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</si>
  <si>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</si>
  <si>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</si>
  <si>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</si>
  <si>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</si>
  <si>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</si>
  <si>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</si>
  <si>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</si>
  <si>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</si>
  <si>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</si>
  <si>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</si>
  <si>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</si>
  <si>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</si>
  <si>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</si>
  <si>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</si>
  <si>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</si>
  <si>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</si>
  <si>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</si>
  <si>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</si>
  <si>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</si>
  <si>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</si>
  <si>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</si>
  <si>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</si>
  <si>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</si>
  <si>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</si>
  <si>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</si>
  <si>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</si>
  <si>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</si>
  <si>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</si>
  <si>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</si>
  <si>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</si>
  <si>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</si>
  <si>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</si>
  <si>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</si>
  <si>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</si>
  <si>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</si>
  <si>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</si>
  <si>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</si>
  <si>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</si>
  <si>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</si>
  <si>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</si>
  <si>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</si>
  <si>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</si>
  <si>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</si>
  <si>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</si>
  <si>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</si>
  <si>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</si>
  <si>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</si>
  <si>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</si>
  <si>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</si>
  <si>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</si>
  <si>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</si>
  <si>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</si>
  <si>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</si>
  <si>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</si>
  <si>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</si>
  <si>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</si>
  <si>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</si>
  <si>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</si>
  <si>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</si>
  <si>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</si>
  <si>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</si>
  <si>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</si>
  <si>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</si>
  <si>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</si>
  <si>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</si>
  <si>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</si>
  <si>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</si>
  <si>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</si>
  <si>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</si>
  <si>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</si>
  <si>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</si>
  <si>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</si>
  <si>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</si>
  <si>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</si>
  <si>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</si>
  <si>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</si>
  <si>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</si>
  <si>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</si>
  <si>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</si>
  <si>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</si>
  <si>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</si>
  <si>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</si>
  <si>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</si>
  <si>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</si>
  <si>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</si>
  <si>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</si>
  <si>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</si>
  <si>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</si>
  <si>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</si>
  <si>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</si>
  <si>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</si>
  <si>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</si>
  <si>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</si>
  <si>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</si>
  <si>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</si>
  <si>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</si>
  <si>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</si>
  <si>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</si>
  <si>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</si>
  <si>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</si>
  <si>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</si>
  <si>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</si>
  <si>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</si>
  <si>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</si>
  <si>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</si>
  <si>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</si>
  <si>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</si>
  <si>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</si>
  <si>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</si>
  <si>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</si>
  <si>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</si>
  <si>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</si>
  <si>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</si>
  <si>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</si>
  <si>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</si>
  <si>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</si>
  <si>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</si>
  <si>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</si>
  <si>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</si>
  <si>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</si>
  <si>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</si>
  <si>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</si>
  <si>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</si>
  <si>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</si>
  <si>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</si>
  <si>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</si>
  <si>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</si>
  <si>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</si>
  <si>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</si>
  <si>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</si>
  <si>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</si>
  <si>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</si>
  <si>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</si>
  <si>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</si>
  <si>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</si>
  <si>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</si>
  <si>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</si>
  <si>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</si>
  <si>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</si>
  <si>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</si>
  <si>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</si>
  <si>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</si>
  <si>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</si>
  <si>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</si>
  <si>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</si>
  <si>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</si>
  <si>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</si>
  <si>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</si>
  <si>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</si>
  <si>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</si>
  <si>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</si>
  <si>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</si>
  <si>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</si>
  <si>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</si>
  <si>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</si>
  <si>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</si>
  <si>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</si>
  <si>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</si>
  <si>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</si>
  <si>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</si>
  <si>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</si>
  <si>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</si>
  <si>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</si>
  <si>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</si>
  <si>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</si>
  <si>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</si>
  <si>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</si>
  <si>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</si>
  <si>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</si>
  <si>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</si>
  <si>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</si>
  <si>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</si>
  <si>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</si>
  <si>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</si>
  <si>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</si>
  <si>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</si>
  <si>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</si>
  <si>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</si>
  <si>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</si>
  <si>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</si>
  <si>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</si>
  <si>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</si>
  <si>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</si>
  <si>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</si>
  <si>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</si>
  <si>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</si>
  <si>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</si>
  <si>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</si>
  <si>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</si>
  <si>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</si>
  <si>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</si>
  <si>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</si>
  <si>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</si>
  <si>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</si>
  <si>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</si>
  <si>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</si>
  <si>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</si>
  <si>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</si>
  <si>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</si>
  <si>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</si>
  <si>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</si>
  <si>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</si>
  <si>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</si>
  <si>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</si>
  <si>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</si>
  <si>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</si>
  <si>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</si>
  <si>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</si>
  <si>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</si>
  <si>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</si>
  <si>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</si>
  <si>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</si>
  <si>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</si>
  <si>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</si>
  <si>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</si>
  <si>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</si>
  <si>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</si>
  <si>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</si>
  <si>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</si>
  <si>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</si>
  <si>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</si>
  <si>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</si>
  <si>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</si>
  <si>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</si>
  <si>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</si>
  <si>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</si>
  <si>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</si>
  <si>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</si>
  <si>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</si>
  <si>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</si>
  <si>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</si>
  <si>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</si>
  <si>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</si>
  <si>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</si>
  <si>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</si>
  <si>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</si>
  <si>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</si>
  <si>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</si>
  <si>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</si>
  <si>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</si>
  <si>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</si>
  <si>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</si>
  <si>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</si>
  <si>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</si>
  <si>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</si>
  <si>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</si>
  <si>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</si>
  <si>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</si>
  <si>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</si>
  <si>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</si>
  <si>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</si>
  <si>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</si>
  <si>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</si>
  <si>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</si>
  <si>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</si>
  <si>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</si>
  <si>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</si>
  <si>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</si>
  <si>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</si>
  <si>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</si>
  <si>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</si>
  <si>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</si>
  <si>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</si>
  <si>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</si>
  <si>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</si>
  <si>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</si>
  <si>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</si>
  <si>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</si>
  <si>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</si>
  <si>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</si>
  <si>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</si>
  <si>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</si>
  <si>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</si>
  <si>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</si>
  <si>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</si>
  <si>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</si>
  <si>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</si>
  <si>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</si>
  <si>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</si>
  <si>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</si>
  <si>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</si>
  <si>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</si>
  <si>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</si>
  <si>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</si>
  <si>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</si>
  <si>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</si>
  <si>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</si>
  <si>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</si>
  <si>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</si>
  <si>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</si>
  <si>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</si>
  <si>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</si>
  <si>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</si>
  <si>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</si>
  <si>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</si>
  <si>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</si>
  <si>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</si>
  <si>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</si>
  <si>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</si>
  <si>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</si>
  <si>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</si>
  <si>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</si>
  <si>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</si>
  <si>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</si>
  <si>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</si>
  <si>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</si>
  <si>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</si>
  <si>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</si>
  <si>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</si>
  <si>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</si>
  <si>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</si>
  <si>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</si>
  <si>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</si>
  <si>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</si>
  <si>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</si>
  <si>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</si>
  <si>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</si>
  <si>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</si>
  <si>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</si>
  <si>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</si>
  <si>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</si>
  <si>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</si>
  <si>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</si>
  <si>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</si>
  <si>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</si>
  <si>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</si>
  <si>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</si>
  <si>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</si>
  <si>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</si>
  <si>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</si>
  <si>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</si>
  <si>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</si>
  <si>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</si>
  <si>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</si>
  <si>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</si>
  <si>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</si>
  <si>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</si>
  <si>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</si>
  <si>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</si>
  <si>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</si>
  <si>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</si>
  <si>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</si>
  <si>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</si>
  <si>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</si>
  <si>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</si>
  <si>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</si>
  <si>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</si>
  <si>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</si>
  <si>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</si>
  <si>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</si>
  <si>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</si>
  <si>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</si>
  <si>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</si>
  <si>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</si>
  <si>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</si>
  <si>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</si>
  <si>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</si>
  <si>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</si>
  <si>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</si>
  <si>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</si>
  <si>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</si>
  <si>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</si>
  <si>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</si>
  <si>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</si>
  <si>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</si>
  <si>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</si>
  <si>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</si>
  <si>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</si>
  <si>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</si>
  <si>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</si>
  <si>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</si>
  <si>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</si>
  <si>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</si>
  <si>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</si>
  <si>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</si>
  <si>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</si>
  <si>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</si>
  <si>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</si>
  <si>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</si>
  <si>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</si>
  <si>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</si>
  <si>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</si>
  <si>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</si>
  <si>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</si>
  <si>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</si>
  <si>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</si>
  <si>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</si>
  <si>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</si>
  <si>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</si>
  <si>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</si>
  <si>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</si>
  <si>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</si>
  <si>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</si>
  <si>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</si>
  <si>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</si>
  <si>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</si>
  <si>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</si>
  <si>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</si>
  <si>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</si>
  <si>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</si>
  <si>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</si>
  <si>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</si>
  <si>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</si>
  <si>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</si>
  <si>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</si>
  <si>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</si>
  <si>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</si>
  <si>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</si>
  <si>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</si>
  <si>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</si>
  <si>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</si>
  <si>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</si>
  <si>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</si>
  <si>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</si>
  <si>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</si>
  <si>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</si>
  <si>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</si>
  <si>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</si>
  <si>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</si>
  <si>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</si>
  <si>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</si>
  <si>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</si>
  <si>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</si>
  <si>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</si>
  <si>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</si>
  <si>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</si>
  <si>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</si>
  <si>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</si>
  <si>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</si>
  <si>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</si>
  <si>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</si>
  <si>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</si>
  <si>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</si>
  <si>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</si>
  <si>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</si>
  <si>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</si>
  <si>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</si>
  <si>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</si>
  <si>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</si>
  <si>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</si>
  <si>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</si>
  <si>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</si>
  <si>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</si>
  <si>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</si>
  <si>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</si>
  <si>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</si>
  <si>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</si>
  <si>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</si>
  <si>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</si>
  <si>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</si>
  <si>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</si>
  <si>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</si>
  <si>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</si>
  <si>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</si>
  <si>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</si>
  <si>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</si>
  <si>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</si>
  <si>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</si>
  <si>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</si>
  <si>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</si>
  <si>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</si>
  <si>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</si>
  <si>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</si>
  <si>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</si>
  <si>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</si>
  <si>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</si>
  <si>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</si>
  <si>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</si>
  <si>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</si>
  <si>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</si>
  <si>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</si>
  <si>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</si>
  <si>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</si>
  <si>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</si>
  <si>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</si>
  <si>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</si>
  <si>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</si>
  <si>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</si>
  <si>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</si>
  <si>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</si>
  <si>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</si>
  <si>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</si>
  <si>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</si>
  <si>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</si>
  <si>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</si>
  <si>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</si>
  <si>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</si>
  <si>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</si>
  <si>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</si>
  <si>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</si>
  <si>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</si>
  <si>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</si>
  <si>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</si>
  <si>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</si>
  <si>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</si>
  <si>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</si>
  <si>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</si>
  <si>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</si>
  <si>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</si>
  <si>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</si>
  <si>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</si>
  <si>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</si>
  <si>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</si>
  <si>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</si>
  <si>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</si>
  <si>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</si>
  <si>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</si>
  <si>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</si>
  <si>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</si>
  <si>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</si>
  <si>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</si>
  <si>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</si>
  <si>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</si>
  <si>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</si>
  <si>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</si>
  <si>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</si>
  <si>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</si>
  <si>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</si>
  <si>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</si>
  <si>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</si>
  <si>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</si>
  <si>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</si>
  <si>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</si>
  <si>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</si>
  <si>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</si>
  <si>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</si>
  <si>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</si>
  <si>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</si>
  <si>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</si>
  <si>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</si>
  <si>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</si>
  <si>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</si>
  <si>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</si>
  <si>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</si>
  <si>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</si>
  <si>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</si>
  <si>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</si>
  <si>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</si>
  <si>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</si>
  <si>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</si>
  <si>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</si>
  <si>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</si>
  <si>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</si>
  <si>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</si>
  <si>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</si>
  <si>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</si>
  <si>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</si>
  <si>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</si>
  <si>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</si>
  <si>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</si>
  <si>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</si>
  <si>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</si>
  <si>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</si>
  <si>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</si>
  <si>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</si>
  <si>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</si>
  <si>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</si>
  <si>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</si>
  <si>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</si>
  <si>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</si>
  <si>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</si>
  <si>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</si>
  <si>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</si>
  <si>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</si>
  <si>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</si>
  <si>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</si>
  <si>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</si>
  <si>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</si>
  <si>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</si>
  <si>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</si>
  <si>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</si>
  <si>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</si>
  <si>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</si>
  <si>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</si>
  <si>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</si>
  <si>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</si>
  <si>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</si>
  <si>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</si>
  <si>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</si>
  <si>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</si>
  <si>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</si>
  <si>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</si>
  <si>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</si>
  <si>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</si>
  <si>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</si>
  <si>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</si>
  <si>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</si>
  <si>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</si>
  <si>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</si>
  <si>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</si>
  <si>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</si>
  <si>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</si>
  <si>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</si>
  <si>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</si>
  <si>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</si>
  <si>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</si>
  <si>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</si>
  <si>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</si>
  <si>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</si>
  <si>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</si>
  <si>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</si>
  <si>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</si>
  <si>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</si>
  <si>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</si>
  <si>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</si>
  <si>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</si>
  <si>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</si>
  <si>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</si>
  <si>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</si>
  <si>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</si>
  <si>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</si>
  <si>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</si>
  <si>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</si>
  <si>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</si>
  <si>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</si>
  <si>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</si>
  <si>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</si>
  <si>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</si>
  <si>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</si>
  <si>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</si>
  <si>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</si>
  <si>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</si>
  <si>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</si>
  <si>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</si>
  <si>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</si>
  <si>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</si>
  <si>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</si>
  <si>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</si>
  <si>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</si>
  <si>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</si>
  <si>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</si>
  <si>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</si>
  <si>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</si>
  <si>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</si>
  <si>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</si>
  <si>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</si>
  <si>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</si>
  <si>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</si>
  <si>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</si>
  <si>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</si>
  <si>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</si>
  <si>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</si>
  <si>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</si>
  <si>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</si>
  <si>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</si>
  <si>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</si>
  <si>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</si>
  <si>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</si>
  <si>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</si>
  <si>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</si>
  <si>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</si>
  <si>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</si>
  <si>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</si>
  <si>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</si>
  <si>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</si>
  <si>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</si>
  <si>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</si>
  <si>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</si>
  <si>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</si>
  <si>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</si>
  <si>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</si>
  <si>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</si>
  <si>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</si>
  <si>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</si>
  <si>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</si>
  <si>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</si>
  <si>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</si>
  <si>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</si>
  <si>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</si>
  <si>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</si>
  <si>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</si>
  <si>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</si>
  <si>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</si>
  <si>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</si>
  <si>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</si>
  <si>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</si>
  <si>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</si>
  <si>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</si>
  <si>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</si>
  <si>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</si>
  <si>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</si>
  <si>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</si>
  <si>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</si>
  <si>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</si>
  <si>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</si>
  <si>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</si>
  <si>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</si>
  <si>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</si>
  <si>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</si>
  <si>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</si>
  <si>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</si>
  <si>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</si>
  <si>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</si>
  <si>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</si>
  <si>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</si>
  <si>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</si>
  <si>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</si>
  <si>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</si>
  <si>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</si>
  <si>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</si>
  <si>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</si>
  <si>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</si>
  <si>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</si>
  <si>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</si>
  <si>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</si>
  <si>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</si>
  <si>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</si>
  <si>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</si>
  <si>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</si>
  <si>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</si>
  <si>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</si>
  <si>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</si>
  <si>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</si>
  <si>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</si>
  <si>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</si>
  <si>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</si>
  <si>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</si>
  <si>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</si>
  <si>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</si>
  <si>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</si>
  <si>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</si>
  <si>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</si>
  <si>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</si>
  <si>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</si>
  <si>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</si>
  <si>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</si>
  <si>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</si>
  <si>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</si>
  <si>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</si>
  <si>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</si>
  <si>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</si>
  <si>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</si>
  <si>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</si>
  <si>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</si>
  <si>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</si>
  <si>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</si>
  <si>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</si>
  <si>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</si>
  <si>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</si>
  <si>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</si>
  <si>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</si>
  <si>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</si>
  <si>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</si>
  <si>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</si>
  <si>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</si>
  <si>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</si>
  <si>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</si>
  <si>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</si>
  <si>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</si>
  <si>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</si>
  <si>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</si>
  <si>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</si>
  <si>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</si>
  <si>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</si>
  <si>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</si>
  <si>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</si>
  <si>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</si>
  <si>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</si>
  <si>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</si>
  <si>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</si>
  <si>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</si>
  <si>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</si>
  <si>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</si>
  <si>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</si>
  <si>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</si>
  <si>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</si>
  <si>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</si>
  <si>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</si>
  <si>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</si>
  <si>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</si>
  <si>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</si>
  <si>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</si>
  <si>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</si>
  <si>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</si>
  <si>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</si>
  <si>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</si>
  <si>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</si>
  <si>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</si>
  <si>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</si>
  <si>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</si>
  <si>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</si>
  <si>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</si>
  <si>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</si>
  <si>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</si>
  <si>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</si>
  <si>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</si>
  <si>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</si>
  <si>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</si>
  <si>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</si>
  <si>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</si>
  <si>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</si>
  <si>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</si>
  <si>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</si>
  <si>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</si>
  <si>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</si>
  <si>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</si>
  <si>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</si>
  <si>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</si>
  <si>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</si>
  <si>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</si>
  <si>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</si>
  <si>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</si>
  <si>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</si>
  <si>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</si>
  <si>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</si>
  <si>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</si>
  <si>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</si>
  <si>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</si>
  <si>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</si>
  <si>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</si>
  <si>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</si>
  <si>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</si>
  <si>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</si>
  <si>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</si>
  <si>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</si>
  <si>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</si>
  <si>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</si>
  <si>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</si>
  <si>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</si>
  <si>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</si>
  <si>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</si>
  <si>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</si>
  <si>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</si>
  <si>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</si>
  <si>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</si>
  <si>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</si>
  <si>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</si>
  <si>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</si>
  <si>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</si>
  <si>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</si>
  <si>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</si>
  <si>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</si>
  <si>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</si>
  <si>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</si>
  <si>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</si>
  <si>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</si>
  <si>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</si>
  <si>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</si>
  <si>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</si>
  <si>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</si>
  <si>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</si>
  <si>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</si>
  <si>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</si>
  <si>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</si>
  <si>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</si>
  <si>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</si>
  <si>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</si>
  <si>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</si>
  <si>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</si>
  <si>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</si>
  <si>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</si>
  <si>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</si>
  <si>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</si>
  <si>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</si>
  <si>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</si>
  <si>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</si>
  <si>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</si>
  <si>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</si>
  <si>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</si>
  <si>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</si>
  <si>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</si>
  <si>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</si>
  <si>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</si>
  <si>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</si>
  <si>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</si>
  <si>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</si>
  <si>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</si>
  <si>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</si>
  <si>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</si>
  <si>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</si>
  <si>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</si>
  <si>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</si>
  <si>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</si>
  <si>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</si>
  <si>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</si>
  <si>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</si>
  <si>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</si>
  <si>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</si>
  <si>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</si>
  <si>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</si>
  <si>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</si>
  <si>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</si>
  <si>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</si>
  <si>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</si>
  <si>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</si>
  <si>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</si>
  <si>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</si>
  <si>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</si>
  <si>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</si>
  <si>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</si>
  <si>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</si>
  <si>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</si>
  <si>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</si>
  <si>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</si>
  <si>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</si>
  <si>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</si>
  <si>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</si>
  <si>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</si>
  <si>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</si>
  <si>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</si>
  <si>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</si>
  <si>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</si>
  <si>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</si>
  <si>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</si>
  <si>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</si>
  <si>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</si>
  <si>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</si>
  <si>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</si>
  <si>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</si>
  <si>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</si>
  <si>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</si>
  <si>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</si>
  <si>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</si>
  <si>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</si>
  <si>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</si>
  <si>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</si>
  <si>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</si>
  <si>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</si>
  <si>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</si>
  <si>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</si>
  <si>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</si>
  <si>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</si>
  <si>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</si>
  <si>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</si>
  <si>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</si>
  <si>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</si>
  <si>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</si>
  <si>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</si>
  <si>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</si>
  <si>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</si>
  <si>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</si>
  <si>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</si>
  <si>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</si>
  <si>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</si>
  <si>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</si>
  <si>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</si>
  <si>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</si>
  <si>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</si>
  <si>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</si>
  <si>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</si>
  <si>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</si>
  <si>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</si>
  <si>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</si>
  <si>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</si>
  <si>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</si>
  <si>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</si>
  <si>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</si>
  <si>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</si>
  <si>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</si>
  <si>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</si>
  <si>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</si>
  <si>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</si>
  <si>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</si>
  <si>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</si>
  <si>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</si>
  <si>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</si>
  <si>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</si>
  <si>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</si>
  <si>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</si>
  <si>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</si>
  <si>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</si>
  <si>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</si>
  <si>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</si>
  <si>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</si>
  <si>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</si>
  <si>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</si>
  <si>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</si>
  <si>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</si>
  <si>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</si>
  <si>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</si>
  <si>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</si>
  <si>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</si>
  <si>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</si>
  <si>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</si>
  <si>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</si>
  <si>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</si>
  <si>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</si>
  <si>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</si>
  <si>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</si>
  <si>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</si>
  <si>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</si>
  <si>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</si>
  <si>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</si>
  <si>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</si>
  <si>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</si>
  <si>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</si>
  <si>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</si>
  <si>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</si>
  <si>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</si>
  <si>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</si>
  <si>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</si>
  <si>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</si>
  <si>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</si>
  <si>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</si>
  <si>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</si>
  <si>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</si>
  <si>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</si>
  <si>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</si>
  <si>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</si>
  <si>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</si>
  <si>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</si>
  <si>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</si>
  <si>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</si>
  <si>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</si>
  <si>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</si>
  <si>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</si>
  <si>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</si>
  <si>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</si>
  <si>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</si>
  <si>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</si>
  <si>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</si>
  <si>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</si>
  <si>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</si>
  <si>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</si>
  <si>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</si>
  <si>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</si>
  <si>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</si>
  <si>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</si>
  <si>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</si>
  <si>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</si>
  <si>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</si>
  <si>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</si>
  <si>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</si>
  <si>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</si>
  <si>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</si>
  <si>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</si>
  <si>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</si>
  <si>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</si>
  <si>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</si>
  <si>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</si>
  <si>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</si>
  <si>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</si>
  <si>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</si>
  <si>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</si>
  <si>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</si>
  <si>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</si>
  <si>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</si>
  <si>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</si>
  <si>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</si>
  <si>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</si>
  <si>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</si>
  <si>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</si>
  <si>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</si>
  <si>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</si>
  <si>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</si>
  <si>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</si>
  <si>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</si>
  <si>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</si>
  <si>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</si>
  <si>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</si>
  <si>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</si>
  <si>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</si>
  <si>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</si>
  <si>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</si>
  <si>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</si>
  <si>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</si>
  <si>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</si>
  <si>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</si>
  <si>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</si>
  <si>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</si>
  <si>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</si>
  <si>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</si>
  <si>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</si>
  <si>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</si>
  <si>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</si>
  <si>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</si>
  <si>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</si>
  <si>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</si>
  <si>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</si>
  <si>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</si>
  <si>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</si>
  <si>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</si>
  <si>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</si>
  <si>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</si>
  <si>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</si>
  <si>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</si>
  <si>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</si>
  <si>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</si>
  <si>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</si>
  <si>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</si>
  <si>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</si>
  <si>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</si>
  <si>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</si>
  <si>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</si>
  <si>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</si>
  <si>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</si>
  <si>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</si>
  <si>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</si>
  <si>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</si>
  <si>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</si>
  <si>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</si>
  <si>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</si>
  <si>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</si>
  <si>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</si>
  <si>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</si>
  <si>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</si>
  <si>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</si>
  <si>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</si>
  <si>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</si>
  <si>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</si>
  <si>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</si>
  <si>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</si>
  <si>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</si>
  <si>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</si>
  <si>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</si>
  <si>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</si>
  <si>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</si>
  <si>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</si>
  <si>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</si>
  <si>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</si>
  <si>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</si>
  <si>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</si>
  <si>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</si>
  <si>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</si>
  <si>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</si>
  <si>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</si>
  <si>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</si>
  <si>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</si>
  <si>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</si>
  <si>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</si>
  <si>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</si>
  <si>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</si>
  <si>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</si>
  <si>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</si>
  <si>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</si>
  <si>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</si>
  <si>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</si>
  <si>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</si>
  <si>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</si>
  <si>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</si>
  <si>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</si>
  <si>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</si>
  <si>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</si>
  <si>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</si>
  <si>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</si>
  <si>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</si>
  <si>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</si>
  <si>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</si>
  <si>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</si>
  <si>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</si>
  <si>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</si>
  <si>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</si>
  <si>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</si>
  <si>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</si>
  <si>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</si>
  <si>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</si>
  <si>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</si>
  <si>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</si>
  <si>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</si>
  <si>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</si>
  <si>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</si>
  <si>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</si>
  <si>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</si>
  <si>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</si>
  <si>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</si>
  <si>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</si>
  <si>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</si>
  <si>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</si>
  <si>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</si>
  <si>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</si>
  <si>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</si>
  <si>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</si>
  <si>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</si>
  <si>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</si>
  <si>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</si>
  <si>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</si>
  <si>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</si>
  <si>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</si>
  <si>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</si>
  <si>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</si>
  <si>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</si>
  <si>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</si>
  <si>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</si>
  <si>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</si>
  <si>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</si>
  <si>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</si>
  <si>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</si>
  <si>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</si>
  <si>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</si>
  <si>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</si>
  <si>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</si>
  <si>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</si>
  <si>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</si>
  <si>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</si>
  <si>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</si>
  <si>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</si>
  <si>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</si>
  <si>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</si>
  <si>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</si>
  <si>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</si>
  <si>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</si>
  <si>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</si>
  <si>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</si>
  <si>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</si>
  <si>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</si>
  <si>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</si>
  <si>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</si>
  <si>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</si>
  <si>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</si>
  <si>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</si>
  <si>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</si>
  <si>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</si>
  <si>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</si>
  <si>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</si>
  <si>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</si>
  <si>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</si>
  <si>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</si>
  <si>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</si>
  <si>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</si>
  <si>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</si>
  <si>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</si>
  <si>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</si>
  <si>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</si>
  <si>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</si>
  <si>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</si>
  <si>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</si>
  <si>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</si>
  <si>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</si>
  <si>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</si>
  <si>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</si>
  <si>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</si>
  <si>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</si>
  <si>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</si>
  <si>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</si>
  <si>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</si>
  <si>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</si>
  <si>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</si>
  <si>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</si>
  <si>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</si>
  <si>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</si>
  <si>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</si>
  <si>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</si>
  <si>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</si>
  <si>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</si>
  <si>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</si>
  <si>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</si>
  <si>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</si>
  <si>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</si>
  <si>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</si>
  <si>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</si>
  <si>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</si>
  <si>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</si>
  <si>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</si>
  <si>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</si>
  <si>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</si>
  <si>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</si>
  <si>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</si>
  <si>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</si>
  <si>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</si>
  <si>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</si>
  <si>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</si>
  <si>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</si>
  <si>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</si>
  <si>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</si>
  <si>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</si>
  <si>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</si>
  <si>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</si>
  <si>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</si>
  <si>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</si>
  <si>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</si>
  <si>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</si>
  <si>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</si>
  <si>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</si>
  <si>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</si>
  <si>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</si>
  <si>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</si>
  <si>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</si>
  <si>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</si>
  <si>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</si>
  <si>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</si>
  <si>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</si>
  <si>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</si>
  <si>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</si>
  <si>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</si>
  <si>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</si>
  <si>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</si>
  <si>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</si>
  <si>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</si>
  <si>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</si>
  <si>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</si>
  <si>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</si>
  <si>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</si>
  <si>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</si>
  <si>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</si>
  <si>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</si>
  <si>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</si>
  <si>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</si>
  <si>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</si>
  <si>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</si>
  <si>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</si>
  <si>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</si>
  <si>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</si>
  <si>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</si>
  <si>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</si>
  <si>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</si>
  <si>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</si>
  <si>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</si>
  <si>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</si>
  <si>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</si>
  <si>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</si>
  <si>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</si>
  <si>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</si>
  <si>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</si>
  <si>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</si>
  <si>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</si>
  <si>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</si>
  <si>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</si>
  <si>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</si>
  <si>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</si>
  <si>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</si>
  <si>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</si>
  <si>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</si>
  <si>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</si>
  <si>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</si>
  <si>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</si>
  <si>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</si>
  <si>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</si>
  <si>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</si>
  <si>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</si>
  <si>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</si>
  <si>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</si>
  <si>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</si>
  <si>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</si>
  <si>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</si>
  <si>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</si>
  <si>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</si>
  <si>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</si>
  <si>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</si>
  <si>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</si>
  <si>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</si>
  <si>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</si>
  <si>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</si>
  <si>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</si>
  <si>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</si>
  <si>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</si>
  <si>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</si>
  <si>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</si>
  <si>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</si>
  <si>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</si>
  <si>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</si>
  <si>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</si>
  <si>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</si>
  <si>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</si>
  <si>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</si>
  <si>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</si>
  <si>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</si>
  <si>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</si>
  <si>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</si>
  <si>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</si>
  <si>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</si>
  <si>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</si>
  <si>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</si>
  <si>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</si>
  <si>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</si>
  <si>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</si>
  <si>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</si>
  <si>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</si>
  <si>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</si>
  <si>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</si>
  <si>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</si>
  <si>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</si>
  <si>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</si>
  <si>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</si>
  <si>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</si>
  <si>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</si>
  <si>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</si>
  <si>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</si>
  <si>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</si>
  <si>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</si>
  <si>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</si>
  <si>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</si>
  <si>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</si>
  <si>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</si>
  <si>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</si>
  <si>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</si>
  <si>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</si>
  <si>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</si>
  <si>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</si>
  <si>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</si>
  <si>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</si>
  <si>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</si>
  <si>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</si>
  <si>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</si>
  <si>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</si>
  <si>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</si>
  <si>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</si>
  <si>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</si>
  <si>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</si>
  <si>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</si>
  <si>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</si>
  <si>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</si>
  <si>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</si>
  <si>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</si>
  <si>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</si>
  <si>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</si>
  <si>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</si>
  <si>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</si>
  <si>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</si>
  <si>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</si>
  <si>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</si>
  <si>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</si>
  <si>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</si>
  <si>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</si>
  <si>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</si>
  <si>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</si>
  <si>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</si>
  <si>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</si>
  <si>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</si>
  <si>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</si>
  <si>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</si>
  <si>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</si>
  <si>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</si>
  <si>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</si>
  <si>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</si>
  <si>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</si>
  <si>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</si>
  <si>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</si>
  <si>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</si>
  <si>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</si>
  <si>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</si>
  <si>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</si>
  <si>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</si>
  <si>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</si>
  <si>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</si>
  <si>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</si>
  <si>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</si>
  <si>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</si>
  <si>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</si>
  <si>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</si>
  <si>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</si>
  <si>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</si>
  <si>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</si>
  <si>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</si>
  <si>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</si>
  <si>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</si>
  <si>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</si>
  <si>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</si>
  <si>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</si>
  <si>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</si>
  <si>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</si>
  <si>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</si>
  <si>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</si>
  <si>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</si>
  <si>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</si>
  <si>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</si>
  <si>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</si>
  <si>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</si>
  <si>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</si>
  <si>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</si>
  <si>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</si>
  <si>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</si>
  <si>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</si>
  <si>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</si>
  <si>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</si>
  <si>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</si>
  <si>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</si>
  <si>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</si>
  <si>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</si>
  <si>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</si>
  <si>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</si>
  <si>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</si>
  <si>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</si>
  <si>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</si>
  <si>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</si>
  <si>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</si>
  <si>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</si>
  <si>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</si>
  <si>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</si>
  <si>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</si>
  <si>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</si>
  <si>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</si>
  <si>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</si>
  <si>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</si>
  <si>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</si>
  <si>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</si>
  <si>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</si>
  <si>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</si>
  <si>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</si>
  <si>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</si>
  <si>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</si>
  <si>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</si>
  <si>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</si>
  <si>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</si>
  <si>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</si>
  <si>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</si>
  <si>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</si>
  <si>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</si>
  <si>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</si>
  <si>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</si>
  <si>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</si>
  <si>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</si>
  <si>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</si>
  <si>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</si>
  <si>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</si>
  <si>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</si>
  <si>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</si>
  <si>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</si>
  <si>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</si>
  <si>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</si>
  <si>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</si>
  <si>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</si>
  <si>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</si>
  <si>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</si>
  <si>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</si>
  <si>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</si>
  <si>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</si>
  <si>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</si>
  <si>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</si>
  <si>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</si>
  <si>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</si>
  <si>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</si>
  <si>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</si>
  <si>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</si>
  <si>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</si>
  <si>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</si>
  <si>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</si>
  <si>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</si>
  <si>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</si>
  <si>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</si>
  <si>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</si>
  <si>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</si>
  <si>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</si>
  <si>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</si>
  <si>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</si>
  <si>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</si>
  <si>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</si>
  <si>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</si>
  <si>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</si>
  <si>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</si>
  <si>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</si>
  <si>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</si>
  <si>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</si>
  <si>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</si>
  <si>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</si>
  <si>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</si>
  <si>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</si>
  <si>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</si>
  <si>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</si>
  <si>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</si>
  <si>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</si>
  <si>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</si>
  <si>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</si>
  <si>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</si>
  <si>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</si>
  <si>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</si>
  <si>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</si>
  <si>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</si>
  <si>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</si>
  <si>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</si>
  <si>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</si>
  <si>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</si>
  <si>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</si>
  <si>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</si>
  <si>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</si>
  <si>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</si>
  <si>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</si>
  <si>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</si>
  <si>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</si>
  <si>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</si>
  <si>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</si>
  <si>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</si>
  <si>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</si>
  <si>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</si>
  <si>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</si>
  <si>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</si>
  <si>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</si>
  <si>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</si>
  <si>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</si>
  <si>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</si>
  <si>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</si>
  <si>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</si>
  <si>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</si>
  <si>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</si>
  <si>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</si>
  <si>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</si>
  <si>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</si>
  <si>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</si>
  <si>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</si>
  <si>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</si>
  <si>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</si>
  <si>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</si>
  <si>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</si>
  <si>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</si>
  <si>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</si>
  <si>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</si>
  <si>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</si>
  <si>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</si>
  <si>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</si>
  <si>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</si>
  <si>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</si>
  <si>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</si>
  <si>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</si>
  <si>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</si>
  <si>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</si>
  <si>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</si>
  <si>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</si>
  <si>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</si>
  <si>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</si>
  <si>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</si>
  <si>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</si>
  <si>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</si>
  <si>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</si>
  <si>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</si>
  <si>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</si>
  <si>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</si>
  <si>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</si>
  <si>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</si>
  <si>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</si>
  <si>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</si>
  <si>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</si>
  <si>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</si>
  <si>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</si>
  <si>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</si>
  <si>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</si>
  <si>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</si>
  <si>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</si>
  <si>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</si>
  <si>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</si>
  <si>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</si>
  <si>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</si>
  <si>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</si>
  <si>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</si>
  <si>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</si>
  <si>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</si>
  <si>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</si>
  <si>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</si>
  <si>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</si>
  <si>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</si>
  <si>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</si>
  <si>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</si>
  <si>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</si>
  <si>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</si>
  <si>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</si>
  <si>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</si>
  <si>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</si>
  <si>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</si>
  <si>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</si>
  <si>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</si>
  <si>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</si>
  <si>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</si>
  <si>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</si>
  <si>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</si>
  <si>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</si>
  <si>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</si>
  <si>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</si>
  <si>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</si>
  <si>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</si>
  <si>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</si>
  <si>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</si>
  <si>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</si>
  <si>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</si>
  <si>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</si>
  <si>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</si>
  <si>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</si>
  <si>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</si>
  <si>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</si>
  <si>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</si>
  <si>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</si>
  <si>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</si>
  <si>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</si>
  <si>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</si>
  <si>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</si>
  <si>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</si>
  <si>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</si>
  <si>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</si>
  <si>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</si>
  <si>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</si>
  <si>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</si>
  <si>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</si>
  <si>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</si>
  <si>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</si>
  <si>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</si>
  <si>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</si>
  <si>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</si>
  <si>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</si>
  <si>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</si>
  <si>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</si>
  <si>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</si>
  <si>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</si>
  <si>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</si>
  <si>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</si>
  <si>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</si>
  <si>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</si>
  <si>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</si>
  <si>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</si>
  <si>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</si>
  <si>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</si>
  <si>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</si>
  <si>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</si>
  <si>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</si>
  <si>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</si>
  <si>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</si>
  <si>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</si>
  <si>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</si>
  <si>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</si>
  <si>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</si>
  <si>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</si>
  <si>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</si>
  <si>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</si>
  <si>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</si>
  <si>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</si>
  <si>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</si>
  <si>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</si>
  <si>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</si>
  <si>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</si>
  <si>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</si>
  <si>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</si>
  <si>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</si>
  <si>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</si>
  <si>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</si>
  <si>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</si>
  <si>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</si>
  <si>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</si>
  <si>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</si>
  <si>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</si>
  <si>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</si>
  <si>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</si>
  <si>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</si>
  <si>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</si>
  <si>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</si>
  <si>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</si>
  <si>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</si>
  <si>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</si>
  <si>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</si>
  <si>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</si>
  <si>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</si>
  <si>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</si>
  <si>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</si>
  <si>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</si>
  <si>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</si>
  <si>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</si>
  <si>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</si>
  <si>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</si>
  <si>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</si>
  <si>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</si>
  <si>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</si>
  <si>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</si>
  <si>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</si>
  <si>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</si>
  <si>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</si>
  <si>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</si>
  <si>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</si>
  <si>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</si>
  <si>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</si>
  <si>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</si>
  <si>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</si>
  <si>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</si>
  <si>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</si>
  <si>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</si>
  <si>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</si>
  <si>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</si>
  <si>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</si>
  <si>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</si>
  <si>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</si>
  <si>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</si>
  <si>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</si>
  <si>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</si>
  <si>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</si>
  <si>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</si>
  <si>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</si>
  <si>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</si>
  <si>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</si>
  <si>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</si>
  <si>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</si>
  <si>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</si>
  <si>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</si>
  <si>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</si>
  <si>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</si>
  <si>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</si>
  <si>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</si>
  <si>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</si>
  <si>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</si>
  <si>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</si>
  <si>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</si>
  <si>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</si>
  <si>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</si>
  <si>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</si>
  <si>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</si>
  <si>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</si>
  <si>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</si>
  <si>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</si>
  <si>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</si>
  <si>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</si>
  <si>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</si>
  <si>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</si>
  <si>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</si>
  <si>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</si>
  <si>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</si>
  <si>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</si>
  <si>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</si>
  <si>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</si>
  <si>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</si>
  <si>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</si>
  <si>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</si>
  <si>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</si>
  <si>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</si>
  <si>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</si>
  <si>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</si>
  <si>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</si>
  <si>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</si>
  <si>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</si>
  <si>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</si>
  <si>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</si>
  <si>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</si>
  <si>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</si>
  <si>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</si>
  <si>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</si>
  <si>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</si>
  <si>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</si>
  <si>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</si>
  <si>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</si>
  <si>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</si>
  <si>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</si>
  <si>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</si>
  <si>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</si>
  <si>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</si>
  <si>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</si>
  <si>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</si>
  <si>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</si>
  <si>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</si>
  <si>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</si>
  <si>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</si>
  <si>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</si>
  <si>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</si>
  <si>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</si>
  <si>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</si>
  <si>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</si>
  <si>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</si>
  <si>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</si>
  <si>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</si>
  <si>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</si>
  <si>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</si>
  <si>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</si>
  <si>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</si>
  <si>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</si>
  <si>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</si>
  <si>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</si>
  <si>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</si>
  <si>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</si>
  <si>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</si>
  <si>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</si>
  <si>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</si>
  <si>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</si>
  <si>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</si>
  <si>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</si>
  <si>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</si>
  <si>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</si>
  <si>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</si>
  <si>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</si>
  <si>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</si>
  <si>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</si>
  <si>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</si>
  <si>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</si>
  <si>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</si>
  <si>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</si>
  <si>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</si>
  <si>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</si>
  <si>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</si>
  <si>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</si>
  <si>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</si>
  <si>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</si>
  <si>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</si>
  <si>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</si>
  <si>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</si>
  <si>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</si>
  <si>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</si>
  <si>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</si>
  <si>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</si>
  <si>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</si>
  <si>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</si>
  <si>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</si>
  <si>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</si>
  <si>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</si>
  <si>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</si>
  <si>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</si>
  <si>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</si>
  <si>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</si>
  <si>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</si>
  <si>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</si>
  <si>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</si>
  <si>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</si>
  <si>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</si>
  <si>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</si>
  <si>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</si>
  <si>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</si>
  <si>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</si>
  <si>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</si>
  <si>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</si>
  <si>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</si>
  <si>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</si>
  <si>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</si>
  <si>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</si>
  <si>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</si>
  <si>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</si>
  <si>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</si>
  <si>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</si>
  <si>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</si>
  <si>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</si>
  <si>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</si>
  <si>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</si>
  <si>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</si>
  <si>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</si>
  <si>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</si>
  <si>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</si>
  <si>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</si>
  <si>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</si>
  <si>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</si>
  <si>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</si>
  <si>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</si>
  <si>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</si>
  <si>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</si>
  <si>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</si>
  <si>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</si>
  <si>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</si>
  <si>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</si>
  <si>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</si>
  <si>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</si>
  <si>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</si>
  <si>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</si>
  <si>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</si>
  <si>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</si>
  <si>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</si>
  <si>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</si>
  <si>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</si>
  <si>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</si>
  <si>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</si>
  <si>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</si>
  <si>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</si>
  <si>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</si>
  <si>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</si>
  <si>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</si>
  <si>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</si>
  <si>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</si>
  <si>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</si>
  <si>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</si>
  <si>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</si>
  <si>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</si>
  <si>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</si>
  <si>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</si>
  <si>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</si>
  <si>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</si>
  <si>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</si>
  <si>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</si>
  <si>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</si>
  <si>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</si>
  <si>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</si>
  <si>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</si>
  <si>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</si>
  <si>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</si>
  <si>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</si>
  <si>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</si>
  <si>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</si>
  <si>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</si>
  <si>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</si>
  <si>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</si>
  <si>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</si>
  <si>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</si>
  <si>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</si>
  <si>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</si>
  <si>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</si>
  <si>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</si>
  <si>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</si>
  <si>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</si>
  <si>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</si>
  <si>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</si>
  <si>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</si>
  <si>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</si>
  <si>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</si>
  <si>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</si>
  <si>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</si>
  <si>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</si>
  <si>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</si>
  <si>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</si>
  <si>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</si>
  <si>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</si>
  <si>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</si>
  <si>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</si>
  <si>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</si>
  <si>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</si>
  <si>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</si>
  <si>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</si>
  <si>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</si>
  <si>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</si>
  <si>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</si>
  <si>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</si>
  <si>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</si>
  <si>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</si>
  <si>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</si>
  <si>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</si>
  <si>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</si>
  <si>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</si>
  <si>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</si>
  <si>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</si>
  <si>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</si>
  <si>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</si>
  <si>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</si>
  <si>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</si>
  <si>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</si>
  <si>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</si>
  <si>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</si>
  <si>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</si>
  <si>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</si>
  <si>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</si>
  <si>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</si>
  <si>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</si>
  <si>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</si>
  <si>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</si>
  <si>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</si>
  <si>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</si>
  <si>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</si>
  <si>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</si>
  <si>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</si>
  <si>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</si>
  <si>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</si>
  <si>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</si>
  <si>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</si>
  <si>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</si>
  <si>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</si>
  <si>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</si>
  <si>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</si>
  <si>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</si>
  <si>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</si>
  <si>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</si>
  <si>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</si>
  <si>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</si>
  <si>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</si>
  <si>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</si>
  <si>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</si>
  <si>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</si>
  <si>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</si>
  <si>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</si>
  <si>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</si>
  <si>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</si>
  <si>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</si>
  <si>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</si>
  <si>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</si>
  <si>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</si>
  <si>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</si>
  <si>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</si>
  <si>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</si>
  <si>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</si>
  <si>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</si>
  <si>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</si>
  <si>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</si>
  <si>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</si>
  <si>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</si>
  <si>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</si>
  <si>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</si>
  <si>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</si>
  <si>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</si>
  <si>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</si>
  <si>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</si>
  <si>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</si>
  <si>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</si>
  <si>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</si>
  <si>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</si>
  <si>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</si>
  <si>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</si>
  <si>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</si>
  <si>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</si>
  <si>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</si>
  <si>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</si>
  <si>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</si>
  <si>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</si>
  <si>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</si>
  <si>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</si>
  <si>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</si>
  <si>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</si>
  <si>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</si>
  <si>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</si>
  <si>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</si>
  <si>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</si>
  <si>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</si>
  <si>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</si>
  <si>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</si>
  <si>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</si>
  <si>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</si>
  <si>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</si>
  <si>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</si>
  <si>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</si>
  <si>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</si>
  <si>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</si>
  <si>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</si>
  <si>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</si>
  <si>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</si>
  <si>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</si>
  <si>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</si>
  <si>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</si>
  <si>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</si>
  <si>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</si>
  <si>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</si>
  <si>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</si>
  <si>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</si>
  <si>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</si>
  <si>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</si>
  <si>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</si>
  <si>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</si>
  <si>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</si>
  <si>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</si>
  <si>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</si>
  <si>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</si>
  <si>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</si>
  <si>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</si>
  <si>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</si>
  <si>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</si>
  <si>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</si>
  <si>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</si>
  <si>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</si>
  <si>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</si>
  <si>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</si>
  <si>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</si>
  <si>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</si>
  <si>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</si>
  <si>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</si>
  <si>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</si>
  <si>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</si>
  <si>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</si>
  <si>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</si>
  <si>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</si>
  <si>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</si>
  <si>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</si>
  <si>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</si>
  <si>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</si>
  <si>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</si>
  <si>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</si>
  <si>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</si>
  <si>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</si>
  <si>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</si>
  <si>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</si>
  <si>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</si>
  <si>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</si>
  <si>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</si>
  <si>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</si>
  <si>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</si>
  <si>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</si>
  <si>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</si>
  <si>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</si>
  <si>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</si>
  <si>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</si>
  <si>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</si>
  <si>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</si>
  <si>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</si>
  <si>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</si>
  <si>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</si>
  <si>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</si>
  <si>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</si>
  <si>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</si>
  <si>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</si>
  <si>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</si>
  <si>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</si>
  <si>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</si>
  <si>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</si>
  <si>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</si>
  <si>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</si>
  <si>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</si>
  <si>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</si>
  <si>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</si>
  <si>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</si>
  <si>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</si>
  <si>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</si>
  <si>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</si>
  <si>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</si>
  <si>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</si>
  <si>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</si>
  <si>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</si>
  <si>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</si>
  <si>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</si>
  <si>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</si>
  <si>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</si>
  <si>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</si>
  <si>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</si>
  <si>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</si>
  <si>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</si>
  <si>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</si>
  <si>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</si>
  <si>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</si>
  <si>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</si>
  <si>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</si>
  <si>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</si>
  <si>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</si>
  <si>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</si>
  <si>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</si>
  <si>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</si>
  <si>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</si>
  <si>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</si>
  <si>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</si>
  <si>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</si>
  <si>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</si>
  <si>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</si>
  <si>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</si>
  <si>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</si>
  <si>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</si>
  <si>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</si>
  <si>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</si>
  <si>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</si>
  <si>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</si>
  <si>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</si>
  <si>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</si>
  <si>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</si>
  <si>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</si>
  <si>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</si>
  <si>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</si>
  <si>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</si>
  <si>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</si>
  <si>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</si>
  <si>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</si>
  <si>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</si>
  <si>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</si>
  <si>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</si>
  <si>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</si>
  <si>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</si>
  <si>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</si>
  <si>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</si>
  <si>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</si>
  <si>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</si>
  <si>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</si>
  <si>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</si>
  <si>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</si>
  <si>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</si>
  <si>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</si>
  <si>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</si>
  <si>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</si>
  <si>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</si>
  <si>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</si>
  <si>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</si>
  <si>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</si>
  <si>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</si>
  <si>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</si>
  <si>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</si>
  <si>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</si>
  <si>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</si>
  <si>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</si>
  <si>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</si>
  <si>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</si>
  <si>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</si>
  <si>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</si>
  <si>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</si>
  <si>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</si>
  <si>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</si>
  <si>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</si>
  <si>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</si>
  <si>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</si>
  <si>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</si>
  <si>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</si>
  <si>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</si>
  <si>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</si>
  <si>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</si>
  <si>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</si>
  <si>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</si>
  <si>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</si>
  <si>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</si>
  <si>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</si>
  <si>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</si>
  <si>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</si>
  <si>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</si>
  <si>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</si>
  <si>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</si>
  <si>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</si>
  <si>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</si>
  <si>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</si>
  <si>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</si>
  <si>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</si>
  <si>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</si>
  <si>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</si>
  <si>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</si>
  <si>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</si>
  <si>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</si>
  <si>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</si>
  <si>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</si>
  <si>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</si>
  <si>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</si>
  <si>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</si>
  <si>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</si>
  <si>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</si>
  <si>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</si>
  <si>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</si>
  <si>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</si>
  <si>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</si>
  <si>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</si>
  <si>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</si>
  <si>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</si>
  <si>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</si>
  <si>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</si>
  <si>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</si>
  <si>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</si>
  <si>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</si>
  <si>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</si>
  <si>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</si>
  <si>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</si>
  <si>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</si>
  <si>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</si>
  <si>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</si>
  <si>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</si>
  <si>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</si>
  <si>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</si>
  <si>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</si>
  <si>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</si>
  <si>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</si>
  <si>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</si>
  <si>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</si>
  <si>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</si>
  <si>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</si>
  <si>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</si>
  <si>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</si>
  <si>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</si>
  <si>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</si>
  <si>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</si>
  <si>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</si>
  <si>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</si>
  <si>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</si>
  <si>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</si>
  <si>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</si>
  <si>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</si>
  <si>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</si>
  <si>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</si>
  <si>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</si>
  <si>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</si>
  <si>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</si>
  <si>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</si>
  <si>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</si>
  <si>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</si>
  <si>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</si>
  <si>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</si>
  <si>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</si>
  <si>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</si>
  <si>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</si>
  <si>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</si>
  <si>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</si>
  <si>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</si>
  <si>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</si>
  <si>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</si>
  <si>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</si>
  <si>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</si>
  <si>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</si>
  <si>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</si>
  <si>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</si>
  <si>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</si>
  <si>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</si>
  <si>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</si>
  <si>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</si>
  <si>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</si>
  <si>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</si>
  <si>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</si>
  <si>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</si>
  <si>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</si>
  <si>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</si>
  <si>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</si>
  <si>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</si>
  <si>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</si>
  <si>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</si>
  <si>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</si>
  <si>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</si>
  <si>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</si>
  <si>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</si>
  <si>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</si>
  <si>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</si>
  <si>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</si>
  <si>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</si>
  <si>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</si>
  <si>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</si>
  <si>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</si>
  <si>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</si>
  <si>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</si>
  <si>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</si>
  <si>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</si>
  <si>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</si>
  <si>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</si>
  <si>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</si>
  <si>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</si>
  <si>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</si>
  <si>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</si>
  <si>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</si>
  <si>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</si>
  <si>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</si>
  <si>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</si>
  <si>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</si>
  <si>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</si>
  <si>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</si>
  <si>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</si>
  <si>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</si>
  <si>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</si>
  <si>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</si>
  <si>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</si>
  <si>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</si>
  <si>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</si>
  <si>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</si>
  <si>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</si>
  <si>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</si>
  <si>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</si>
  <si>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</si>
  <si>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</si>
  <si>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</si>
  <si>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</si>
  <si>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</si>
  <si>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</si>
  <si>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</si>
  <si>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</si>
  <si>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</si>
  <si>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</si>
  <si>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</si>
  <si>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</si>
  <si>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</si>
  <si>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</si>
  <si>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</si>
  <si>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</si>
  <si>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</si>
  <si>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</si>
  <si>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</si>
  <si>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</si>
  <si>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</si>
  <si>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</si>
  <si>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</si>
  <si>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</si>
  <si>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</si>
  <si>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</si>
  <si>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</si>
  <si>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</si>
  <si>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</si>
  <si>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</si>
  <si>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</si>
  <si>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</si>
  <si>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</si>
  <si>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</si>
  <si>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</si>
  <si>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</si>
  <si>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</si>
  <si>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</si>
  <si>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</si>
  <si>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</si>
  <si>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</si>
  <si>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</si>
  <si>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</si>
  <si>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</si>
  <si>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</si>
  <si>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</si>
  <si>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</si>
  <si>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</si>
  <si>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</si>
  <si>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</si>
  <si>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</si>
  <si>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</si>
  <si>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</si>
  <si>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</si>
  <si>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</si>
  <si>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</si>
  <si>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</si>
  <si>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</si>
  <si>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</si>
  <si>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</si>
  <si>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</si>
  <si>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</si>
  <si>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</si>
  <si>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</si>
  <si>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</si>
  <si>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</si>
  <si>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</si>
  <si>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</si>
  <si>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</si>
  <si>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</si>
  <si>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</si>
  <si>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</si>
  <si>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</si>
  <si>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</si>
  <si>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</si>
  <si>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</si>
  <si>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</si>
  <si>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</si>
  <si>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</si>
  <si>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</si>
  <si>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</si>
  <si>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</si>
  <si>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</si>
  <si>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</si>
  <si>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</si>
  <si>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</si>
  <si>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</si>
  <si>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</si>
  <si>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</si>
  <si>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</si>
  <si>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</si>
  <si>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</si>
  <si>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</si>
  <si>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</si>
  <si>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</si>
  <si>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</si>
  <si>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</si>
  <si>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</si>
  <si>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</si>
  <si>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</si>
  <si>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</si>
  <si>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</si>
  <si>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</si>
  <si>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</si>
  <si>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</si>
  <si>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</si>
  <si>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</si>
  <si>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</si>
  <si>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</si>
  <si>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</si>
  <si>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</si>
  <si>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</si>
  <si>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</si>
  <si>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</si>
  <si>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</si>
  <si>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</si>
  <si>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</si>
  <si>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</si>
  <si>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</si>
  <si>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</si>
  <si>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</si>
  <si>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</si>
  <si>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</si>
  <si>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</si>
  <si>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</si>
  <si>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</si>
  <si>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</si>
  <si>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</si>
  <si>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</si>
  <si>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</si>
  <si>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</si>
  <si>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</si>
  <si>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</si>
  <si>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</si>
  <si>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</si>
  <si>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</si>
  <si>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</si>
  <si>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</si>
  <si>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</si>
  <si>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</si>
  <si>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</si>
  <si>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</si>
  <si>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</si>
  <si>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</si>
  <si>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</si>
  <si>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</si>
  <si>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</si>
  <si>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</si>
  <si>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</si>
  <si>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</si>
  <si>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</si>
  <si>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</si>
  <si>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</si>
  <si>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</si>
  <si>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</si>
  <si>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</si>
  <si>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</si>
  <si>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</si>
  <si>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</si>
  <si>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</si>
  <si>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</si>
  <si>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</si>
  <si>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</si>
  <si>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</si>
  <si>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</si>
  <si>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</si>
  <si>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</si>
  <si>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</si>
  <si>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</si>
  <si>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</si>
  <si>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</si>
  <si>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</si>
  <si>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</si>
  <si>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</si>
  <si>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</si>
  <si>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</si>
  <si>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</si>
  <si>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</si>
  <si>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</si>
  <si>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</si>
  <si>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</si>
  <si>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</si>
  <si>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</si>
  <si>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</si>
  <si>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</si>
  <si>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</si>
  <si>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</si>
  <si>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</si>
  <si>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</si>
  <si>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</si>
  <si>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</si>
  <si>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</si>
  <si>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</si>
  <si>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</si>
  <si>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</si>
  <si>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</si>
  <si>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</si>
  <si>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</si>
  <si>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</si>
  <si>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</si>
  <si>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</si>
  <si>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</si>
  <si>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</si>
  <si>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</si>
  <si>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</si>
  <si>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</si>
  <si>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</si>
  <si>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</si>
  <si>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</si>
  <si>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</si>
  <si>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</si>
  <si>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</si>
  <si>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</si>
  <si>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</si>
  <si>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</si>
  <si>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</si>
  <si>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</si>
  <si>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</si>
  <si>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</si>
  <si>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</si>
  <si>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</si>
  <si>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</si>
  <si>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</si>
  <si>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</si>
  <si>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</si>
  <si>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</si>
  <si>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</si>
  <si>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</si>
  <si>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</si>
  <si>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</si>
  <si>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</si>
  <si>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</si>
  <si>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</si>
  <si>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</si>
  <si>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</si>
  <si>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</si>
  <si>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</si>
  <si>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</si>
  <si>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</si>
  <si>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</si>
  <si>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</si>
  <si>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</si>
  <si>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</si>
  <si>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</si>
  <si>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</si>
  <si>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</si>
  <si>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</si>
  <si>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</si>
  <si>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</si>
  <si>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</si>
  <si>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</si>
  <si>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</si>
  <si>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</si>
  <si>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</si>
  <si>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</si>
  <si>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</si>
  <si>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</si>
  <si>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</si>
  <si>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</si>
  <si>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</si>
  <si>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</si>
  <si>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</si>
  <si>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</si>
  <si>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</si>
  <si>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</si>
  <si>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</si>
  <si>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</si>
  <si>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</si>
  <si>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</si>
  <si>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</si>
  <si>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</si>
  <si>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</si>
  <si>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</si>
  <si>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</si>
  <si>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</si>
  <si>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</si>
  <si>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</si>
  <si>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</si>
  <si>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</si>
  <si>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</si>
  <si>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</si>
  <si>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</si>
  <si>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</si>
  <si>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</si>
  <si>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</si>
  <si>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</si>
  <si>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</si>
  <si>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</si>
  <si>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</si>
  <si>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</si>
  <si>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</si>
  <si>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</si>
  <si>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</si>
  <si>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</si>
  <si>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</si>
  <si>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</si>
  <si>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</si>
  <si>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</si>
  <si>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</si>
  <si>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</si>
  <si>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</si>
  <si>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</si>
  <si>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</si>
  <si>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</si>
  <si>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</si>
  <si>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</si>
  <si>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</si>
  <si>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</si>
  <si>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</si>
  <si>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</si>
  <si>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</si>
  <si>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</si>
  <si>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</si>
  <si>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</si>
  <si>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</si>
  <si>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</si>
  <si>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</si>
  <si>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</si>
  <si>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</si>
  <si>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</si>
  <si>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</si>
  <si>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</si>
  <si>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</si>
  <si>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</si>
  <si>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</si>
  <si>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</si>
  <si>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</si>
  <si>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</si>
  <si>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</si>
  <si>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</si>
  <si>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</si>
  <si>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</si>
  <si>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</si>
  <si>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</si>
  <si>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</si>
  <si>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</si>
  <si>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</si>
  <si>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</si>
  <si>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</si>
  <si>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</si>
  <si>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</si>
  <si>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</si>
  <si>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</si>
  <si>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</si>
  <si>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</si>
  <si>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</si>
  <si>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</si>
  <si>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</si>
  <si>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</si>
  <si>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</si>
  <si>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</si>
  <si>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</si>
  <si>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</si>
  <si>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</si>
  <si>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</si>
  <si>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</si>
  <si>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</si>
  <si>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</si>
  <si>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</si>
  <si>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</si>
  <si>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</si>
  <si>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</si>
  <si>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</si>
  <si>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</si>
  <si>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</si>
  <si>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</si>
  <si>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</si>
  <si>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</si>
  <si>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</si>
  <si>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</si>
  <si>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</si>
  <si>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</si>
  <si>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</si>
  <si>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</si>
  <si>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</si>
  <si>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</si>
  <si>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</si>
  <si>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</si>
  <si>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</si>
  <si>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</si>
  <si>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</si>
  <si>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</si>
  <si>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</si>
  <si>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</si>
  <si>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</si>
  <si>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</si>
  <si>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</si>
  <si>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</si>
  <si>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</si>
  <si>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</si>
  <si>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</si>
  <si>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</si>
  <si>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</si>
  <si>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</si>
  <si>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</si>
  <si>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</si>
  <si>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</si>
  <si>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</si>
  <si>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</si>
  <si>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</si>
  <si>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</si>
  <si>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</si>
  <si>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</si>
  <si>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</si>
  <si>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</si>
  <si>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</si>
  <si>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</si>
  <si>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</si>
  <si>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</si>
  <si>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</si>
  <si>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</si>
  <si>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</si>
  <si>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</si>
  <si>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</si>
  <si>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</si>
  <si>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</si>
  <si>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</si>
  <si>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</si>
  <si>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</si>
  <si>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</si>
  <si>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</si>
  <si>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</si>
  <si>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</si>
  <si>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</si>
  <si>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</si>
  <si>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</si>
  <si>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</si>
  <si>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</si>
  <si>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</si>
  <si>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</si>
  <si>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</si>
  <si>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</si>
  <si>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</si>
  <si>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</si>
  <si>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</si>
  <si>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</si>
  <si>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</si>
  <si>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</si>
  <si>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</si>
  <si>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</si>
  <si>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</si>
  <si>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</si>
  <si>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</si>
  <si>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</si>
  <si>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</si>
  <si>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</si>
  <si>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</si>
  <si>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</si>
  <si>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</si>
  <si>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</si>
  <si>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</si>
  <si>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</si>
  <si>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</si>
  <si>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</si>
  <si>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</si>
  <si>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</si>
  <si>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</si>
  <si>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</si>
  <si>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</si>
  <si>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</si>
  <si>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</si>
  <si>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</si>
  <si>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</si>
  <si>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</si>
  <si>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</si>
  <si>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</si>
  <si>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</si>
  <si>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</si>
  <si>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</si>
  <si>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</si>
  <si>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</si>
  <si>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</si>
  <si>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</si>
  <si>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</si>
  <si>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</si>
  <si>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</si>
  <si>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</si>
  <si>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</si>
  <si>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</si>
  <si>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</si>
  <si>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</si>
  <si>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</si>
  <si>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</si>
  <si>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</si>
  <si>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</si>
  <si>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</si>
  <si>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</si>
  <si>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</si>
  <si>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</si>
  <si>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</si>
  <si>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</si>
  <si>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</si>
  <si>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</si>
  <si>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</si>
  <si>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</si>
  <si>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</si>
  <si>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</si>
  <si>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</si>
  <si>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</si>
  <si>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</si>
  <si>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</si>
  <si>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</si>
  <si>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</si>
  <si>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</si>
  <si>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</si>
  <si>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</si>
  <si>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</si>
  <si>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</si>
  <si>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</si>
  <si>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</si>
  <si>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</si>
  <si>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</si>
  <si>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</si>
  <si>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</si>
  <si>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</si>
  <si>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</si>
  <si>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</si>
  <si>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</si>
  <si>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</si>
  <si>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</si>
  <si>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</si>
  <si>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</si>
  <si>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</si>
  <si>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</si>
  <si>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</si>
  <si>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</si>
  <si>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</si>
  <si>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</si>
  <si>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</si>
  <si>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</si>
  <si>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</si>
  <si>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</si>
  <si>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</si>
  <si>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</si>
  <si>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</si>
  <si>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</si>
  <si>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</si>
  <si>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</si>
  <si>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</si>
  <si>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</si>
  <si>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</si>
  <si>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</si>
  <si>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</si>
  <si>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</si>
  <si>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</si>
  <si>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</si>
  <si>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</si>
  <si>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</si>
  <si>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</si>
  <si>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</si>
  <si>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</si>
  <si>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</si>
  <si>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</si>
  <si>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</si>
  <si>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</si>
  <si>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</si>
  <si>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</si>
  <si>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</si>
  <si>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</si>
  <si>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</si>
  <si>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</si>
  <si>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</si>
  <si>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</si>
  <si>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</si>
  <si>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</si>
  <si>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</si>
  <si>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</si>
  <si>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</si>
  <si>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</si>
  <si>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</si>
  <si>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</si>
  <si>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</si>
  <si>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</si>
  <si>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</si>
  <si>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</si>
  <si>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</si>
  <si>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</si>
  <si>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</si>
  <si>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</si>
  <si>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</si>
  <si>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</si>
  <si>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</si>
  <si>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</si>
  <si>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</si>
  <si>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</si>
  <si>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</si>
  <si>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</si>
  <si>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</si>
  <si>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</si>
  <si>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</si>
  <si>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</si>
  <si>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</si>
  <si>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</si>
  <si>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</si>
  <si>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</si>
  <si>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</si>
  <si>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</si>
  <si>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</si>
  <si>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</si>
  <si>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</si>
  <si>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</si>
  <si>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</si>
  <si>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</si>
  <si>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</si>
  <si>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</si>
  <si>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</si>
  <si>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</si>
  <si>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</si>
  <si>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</si>
  <si>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</si>
  <si>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</si>
  <si>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</si>
  <si>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</si>
  <si>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</si>
  <si>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</si>
  <si>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</si>
  <si>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</si>
  <si>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</si>
  <si>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</si>
  <si>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</si>
  <si>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</si>
  <si>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</si>
  <si>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</si>
  <si>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</si>
  <si>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</si>
  <si>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</si>
  <si>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</si>
  <si>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</si>
  <si>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</si>
  <si>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</si>
  <si>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</si>
  <si>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</si>
  <si>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</si>
  <si>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</si>
  <si>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</si>
  <si>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</si>
  <si>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</si>
  <si>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</si>
  <si>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</si>
  <si>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</si>
  <si>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</si>
  <si>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</si>
  <si>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</si>
  <si>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</si>
  <si>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</si>
  <si>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</si>
  <si>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</si>
  <si>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</si>
  <si>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</si>
  <si>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</si>
  <si>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</si>
  <si>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</si>
  <si>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</si>
  <si>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</si>
  <si>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</si>
  <si>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</si>
  <si>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</si>
  <si>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</si>
  <si>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</si>
  <si>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</si>
  <si>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</si>
  <si>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</si>
  <si>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</si>
  <si>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</si>
  <si>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</si>
  <si>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</si>
  <si>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</si>
  <si>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</si>
  <si>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</si>
  <si>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</si>
  <si>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</si>
  <si>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</si>
  <si>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</si>
  <si>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</si>
  <si>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</si>
  <si>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</si>
  <si>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</si>
  <si>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</si>
  <si>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</si>
  <si>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</si>
  <si>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</si>
  <si>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</si>
  <si>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</si>
  <si>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</si>
  <si>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</si>
  <si>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</si>
  <si>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</si>
  <si>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</si>
  <si>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</si>
  <si>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</si>
  <si>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</si>
  <si>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</si>
  <si>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</si>
  <si>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</si>
  <si>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</si>
  <si>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</si>
  <si>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</si>
  <si>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</si>
  <si>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</si>
  <si>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</si>
  <si>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</si>
  <si>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</si>
  <si>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</si>
  <si>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</si>
  <si>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</si>
  <si>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</si>
  <si>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</si>
  <si>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</si>
  <si>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</si>
  <si>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</si>
  <si>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</si>
  <si>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</si>
  <si>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</si>
  <si>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</si>
  <si>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</si>
  <si>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</si>
  <si>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</si>
  <si>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</si>
  <si>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</si>
  <si>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</si>
  <si>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</si>
  <si>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</si>
  <si>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</si>
  <si>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</si>
  <si>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</si>
  <si>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</si>
  <si>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</si>
  <si>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</si>
  <si>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</si>
  <si>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</si>
  <si>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</si>
  <si>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</si>
  <si>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</si>
  <si>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</si>
  <si>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</si>
  <si>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</si>
  <si>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</si>
  <si>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</si>
  <si>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</si>
  <si>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</si>
  <si>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</si>
  <si>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</si>
  <si>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</si>
  <si>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</si>
  <si>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</si>
  <si>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</si>
  <si>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</si>
  <si>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</si>
  <si>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</si>
  <si>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</si>
  <si>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</si>
  <si>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</si>
  <si>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</si>
  <si>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</si>
  <si>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</si>
  <si>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</si>
  <si>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</si>
  <si>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</si>
  <si>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</si>
  <si>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</si>
  <si>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</si>
  <si>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</si>
  <si>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</si>
  <si>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</si>
  <si>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</si>
  <si>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</si>
  <si>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</si>
  <si>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</si>
  <si>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</si>
  <si>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</si>
  <si>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</si>
  <si>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</si>
  <si>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</si>
  <si>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</si>
  <si>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</si>
  <si>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</si>
  <si>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</si>
  <si>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</si>
  <si>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</si>
  <si>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</si>
  <si>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</si>
  <si>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</si>
  <si>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</si>
  <si>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</si>
  <si>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</si>
  <si>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</si>
  <si>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</si>
  <si>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</si>
  <si>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</si>
  <si>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</si>
  <si>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</si>
  <si>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</si>
  <si>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</si>
  <si>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</si>
  <si>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</si>
  <si>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</si>
  <si>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</si>
  <si>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</si>
  <si>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</si>
  <si>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</si>
  <si>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</si>
  <si>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</si>
  <si>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</si>
  <si>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</si>
  <si>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</si>
  <si>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</si>
  <si>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</si>
  <si>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</si>
  <si>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</si>
  <si>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</si>
  <si>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</si>
  <si>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</si>
  <si>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</si>
  <si>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</si>
  <si>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</si>
  <si>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</si>
  <si>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</si>
  <si>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</si>
  <si>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</si>
  <si>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</si>
  <si>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</si>
  <si>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</si>
  <si>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</si>
  <si>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</si>
  <si>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</si>
  <si>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</si>
  <si>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</si>
  <si>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</si>
  <si>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</si>
  <si>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</si>
  <si>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</si>
  <si>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</si>
  <si>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</si>
  <si>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</si>
  <si>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</si>
  <si>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</si>
  <si>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</si>
  <si>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</si>
  <si>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</si>
  <si>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</si>
  <si>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</si>
  <si>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</si>
  <si>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</si>
  <si>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</si>
  <si>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</si>
  <si>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</si>
  <si>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</si>
  <si>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</si>
  <si>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</si>
  <si>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</si>
  <si>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</si>
  <si>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</si>
  <si>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</si>
  <si>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</si>
  <si>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</si>
  <si>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</si>
  <si>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</si>
  <si>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</si>
  <si>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</si>
  <si>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</si>
  <si>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</si>
  <si>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</si>
  <si>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</si>
  <si>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</si>
  <si>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</si>
  <si>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</si>
  <si>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</si>
  <si>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</si>
  <si>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</si>
  <si>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</si>
  <si>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</si>
  <si>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</si>
  <si>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</si>
  <si>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</si>
  <si>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</si>
  <si>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</si>
  <si>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</si>
  <si>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</si>
  <si>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</si>
  <si>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</si>
  <si>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</si>
  <si>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</si>
  <si>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</si>
  <si>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</si>
  <si>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</si>
  <si>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</si>
  <si>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</si>
  <si>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</si>
  <si>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</si>
  <si>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</si>
  <si>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</si>
  <si>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</si>
  <si>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</si>
  <si>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</si>
  <si>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</si>
  <si>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</si>
  <si>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</si>
  <si>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</si>
  <si>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</si>
  <si>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</si>
  <si>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</si>
  <si>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</si>
  <si>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</si>
  <si>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</si>
  <si>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</si>
  <si>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</si>
  <si>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</si>
  <si>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</si>
  <si>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</si>
  <si>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</si>
  <si>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</si>
  <si>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</si>
  <si>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</si>
  <si>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</si>
  <si>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</si>
  <si>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</si>
  <si>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</si>
  <si>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</si>
  <si>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</si>
  <si>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</si>
  <si>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</si>
  <si>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</si>
  <si>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</si>
  <si>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</si>
  <si>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</si>
  <si>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</si>
  <si>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</si>
  <si>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</si>
  <si>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</si>
  <si>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</si>
  <si>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</si>
  <si>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</si>
  <si>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</si>
  <si>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</si>
  <si>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</si>
  <si>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</si>
  <si>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</si>
  <si>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</si>
  <si>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</si>
  <si>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</si>
  <si>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</si>
  <si>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</si>
  <si>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</si>
  <si>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</si>
  <si>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</si>
  <si>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</si>
  <si>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</si>
  <si>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</si>
  <si>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</si>
  <si>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</si>
  <si>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</si>
  <si>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</si>
  <si>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</si>
  <si>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</si>
  <si>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</si>
  <si>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</si>
  <si>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</si>
  <si>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</si>
  <si>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</si>
  <si>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</si>
  <si>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</si>
  <si>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</si>
  <si>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</si>
  <si>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</si>
  <si>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</si>
  <si>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</si>
  <si>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</si>
  <si>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</si>
  <si>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</si>
  <si>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</si>
  <si>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</si>
  <si>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</si>
  <si>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</si>
  <si>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</si>
  <si>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</si>
  <si>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</si>
  <si>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</si>
  <si>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</si>
  <si>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</si>
  <si>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</si>
  <si>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</si>
  <si>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</si>
  <si>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</si>
  <si>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</si>
  <si>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</si>
  <si>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</si>
  <si>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</si>
  <si>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</si>
  <si>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</si>
  <si>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</si>
  <si>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</si>
  <si>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</si>
  <si>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</si>
  <si>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</si>
  <si>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</si>
  <si>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</si>
  <si>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</si>
  <si>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</si>
  <si>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</si>
  <si>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</si>
  <si>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</si>
  <si>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</si>
  <si>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</si>
  <si>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</si>
  <si>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</si>
  <si>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</si>
  <si>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</si>
  <si>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</si>
  <si>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</si>
  <si>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</si>
  <si>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</si>
  <si>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</si>
  <si>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</si>
  <si>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</si>
  <si>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</si>
  <si>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</si>
  <si>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</si>
  <si>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</si>
  <si>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</si>
  <si>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</si>
  <si>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</si>
  <si>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</si>
  <si>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</si>
  <si>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</si>
  <si>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</si>
  <si>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</si>
  <si>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</si>
  <si>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</si>
  <si>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</si>
  <si>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</si>
  <si>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</si>
  <si>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</si>
  <si>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</si>
  <si>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</si>
  <si>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</si>
  <si>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</si>
  <si>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</si>
  <si>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</si>
  <si>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</si>
  <si>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</si>
  <si>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</si>
  <si>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</si>
  <si>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</si>
  <si>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</si>
  <si>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</si>
  <si>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</si>
  <si>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</si>
  <si>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</si>
  <si>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</si>
  <si>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</si>
  <si>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</si>
  <si>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</si>
  <si>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</si>
  <si>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</si>
  <si>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</si>
  <si>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</si>
  <si>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</si>
  <si>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</si>
  <si>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</si>
  <si>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</si>
  <si>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</si>
  <si>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</si>
  <si>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</si>
  <si>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</si>
  <si>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</si>
  <si>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</si>
  <si>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</si>
  <si>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</si>
  <si>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</si>
  <si>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</si>
  <si>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</si>
  <si>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</si>
  <si>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</si>
  <si>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</si>
  <si>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</si>
  <si>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</si>
  <si>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</si>
  <si>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</si>
  <si>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</si>
  <si>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</si>
  <si>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</si>
  <si>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</si>
  <si>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</si>
  <si>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</si>
  <si>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</si>
  <si>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</si>
  <si>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</si>
  <si>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</si>
  <si>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</si>
  <si>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</si>
  <si>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</si>
  <si>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</si>
  <si>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</si>
  <si>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</si>
  <si>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</si>
  <si>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</si>
  <si>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</si>
  <si>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</si>
  <si>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</si>
  <si>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</si>
  <si>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</si>
  <si>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</si>
  <si>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</si>
  <si>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</si>
  <si>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</si>
  <si>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</si>
  <si>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</si>
  <si>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</si>
  <si>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</si>
  <si>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</si>
  <si>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</si>
  <si>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</si>
  <si>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</si>
  <si>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</si>
  <si>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</si>
  <si>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</si>
  <si>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</si>
  <si>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</si>
  <si>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</si>
  <si>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</si>
  <si>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</si>
  <si>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</si>
  <si>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</si>
  <si>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</si>
  <si>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</si>
  <si>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</si>
  <si>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</si>
  <si>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</si>
  <si>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</si>
  <si>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</si>
  <si>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</si>
  <si>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</si>
  <si>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</si>
  <si>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</si>
  <si>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</si>
  <si>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</si>
  <si>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</si>
  <si>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</si>
  <si>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</si>
  <si>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</si>
  <si>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</si>
  <si>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</si>
  <si>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</si>
  <si>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</si>
  <si>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</si>
  <si>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</si>
  <si>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</si>
  <si>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</si>
  <si>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</si>
  <si>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</si>
  <si>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</si>
  <si>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</si>
  <si>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</si>
  <si>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</si>
  <si>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</si>
  <si>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</si>
  <si>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</si>
  <si>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</si>
  <si>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</si>
  <si>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</si>
  <si>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</si>
  <si>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</si>
  <si>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</si>
  <si>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</si>
  <si>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</si>
  <si>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</si>
  <si>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</si>
  <si>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</si>
  <si>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</si>
  <si>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</si>
  <si>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</si>
  <si>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</si>
  <si>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</si>
  <si>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</si>
  <si>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</si>
  <si>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</si>
  <si>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</si>
  <si>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</si>
  <si>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</si>
  <si>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</si>
  <si>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</si>
  <si>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</si>
  <si>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</si>
  <si>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</si>
  <si>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</si>
  <si>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</si>
  <si>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</si>
  <si>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</si>
  <si>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</si>
  <si>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</si>
  <si>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</si>
  <si>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</si>
  <si>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</si>
  <si>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</si>
  <si>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</si>
  <si>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</si>
  <si>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</si>
  <si>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</si>
  <si>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</si>
  <si>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</si>
  <si>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</si>
  <si>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</si>
  <si>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</si>
  <si>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</si>
  <si>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</si>
  <si>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</si>
  <si>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</si>
  <si>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</si>
  <si>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</si>
  <si>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</si>
  <si>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</si>
  <si>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</si>
  <si>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</si>
  <si>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</si>
  <si>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</si>
  <si>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</si>
  <si>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</si>
  <si>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</si>
  <si>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</si>
  <si>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</si>
  <si>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</si>
  <si>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</si>
  <si>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</si>
  <si>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</si>
  <si>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</si>
  <si>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</si>
  <si>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</si>
  <si>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</si>
  <si>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</si>
  <si>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</si>
  <si>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</si>
  <si>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</si>
  <si>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</si>
  <si>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</si>
  <si>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</si>
  <si>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</si>
  <si>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</si>
  <si>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</si>
  <si>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</si>
  <si>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</si>
  <si>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</si>
  <si>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</si>
  <si>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</si>
  <si>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</si>
  <si>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</si>
  <si>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</si>
  <si>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</si>
  <si>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</si>
  <si>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</si>
  <si>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</si>
  <si>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</si>
  <si>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</si>
  <si>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</si>
  <si>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</si>
  <si>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</si>
  <si>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</si>
  <si>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</si>
  <si>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</si>
  <si>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</si>
  <si>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</si>
  <si>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</si>
  <si>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</si>
  <si>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</si>
  <si>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</si>
  <si>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</si>
  <si>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</si>
  <si>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</si>
  <si>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</si>
  <si>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</si>
  <si>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</si>
  <si>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</si>
  <si>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</si>
  <si>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</si>
  <si>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</si>
  <si>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</si>
  <si>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</si>
  <si>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</si>
  <si>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</si>
  <si>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</si>
  <si>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</si>
  <si>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</si>
  <si>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</si>
  <si>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</si>
  <si>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</si>
  <si>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</si>
  <si>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</si>
  <si>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</si>
  <si>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</si>
  <si>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</si>
  <si>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</si>
  <si>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</si>
  <si>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</si>
  <si>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</si>
  <si>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</si>
  <si>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</si>
  <si>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</si>
  <si>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</si>
  <si>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</si>
  <si>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</si>
  <si>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</si>
  <si>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</si>
  <si>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</si>
  <si>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</si>
  <si>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</si>
  <si>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</si>
  <si>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</si>
  <si>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</si>
  <si>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</si>
  <si>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</si>
  <si>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</si>
  <si>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</si>
  <si>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</si>
  <si>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</si>
  <si>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</si>
  <si>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</si>
  <si>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</si>
  <si>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</si>
  <si>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</si>
  <si>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</si>
  <si>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</si>
  <si>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</si>
  <si>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</si>
  <si>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</si>
  <si>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</si>
  <si>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</si>
  <si>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</si>
  <si>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</si>
  <si>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</si>
  <si>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</si>
  <si>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</si>
  <si>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</si>
  <si>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</si>
  <si>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</si>
  <si>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</si>
  <si>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</si>
  <si>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</si>
  <si>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</si>
  <si>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</si>
  <si>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</si>
  <si>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</si>
  <si>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</si>
  <si>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</si>
  <si>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</si>
  <si>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</si>
  <si>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</si>
  <si>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</si>
  <si>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</si>
  <si>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</si>
  <si>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</si>
  <si>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</si>
  <si>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</si>
  <si>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</si>
  <si>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</si>
  <si>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</si>
  <si>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</si>
  <si>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</si>
  <si>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</si>
  <si>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</si>
  <si>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</si>
  <si>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</si>
  <si>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</si>
  <si>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</si>
  <si>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</si>
  <si>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</si>
  <si>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</si>
  <si>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</si>
  <si>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</si>
  <si>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</si>
  <si>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</si>
  <si>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</si>
  <si>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</si>
  <si>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</si>
  <si>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</si>
  <si>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</si>
  <si>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</si>
  <si>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</si>
  <si>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</si>
  <si>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</si>
  <si>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</si>
  <si>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</si>
  <si>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</si>
  <si>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</si>
  <si>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</si>
  <si>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</si>
  <si>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</si>
  <si>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</si>
  <si>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</si>
  <si>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</si>
  <si>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</si>
  <si>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</si>
  <si>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</si>
  <si>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</si>
  <si>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</si>
  <si>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</si>
  <si>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</si>
  <si>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</si>
  <si>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</si>
  <si>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</si>
  <si>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</si>
  <si>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</si>
  <si>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</si>
  <si>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</si>
  <si>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</si>
  <si>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</si>
  <si>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</si>
  <si>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</si>
  <si>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</si>
  <si>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</si>
  <si>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</si>
  <si>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</si>
  <si>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</si>
  <si>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</si>
  <si>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</si>
  <si>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</si>
  <si>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</si>
  <si>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</si>
  <si>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</si>
  <si>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</si>
  <si>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</si>
  <si>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</si>
  <si>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</si>
  <si>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</si>
  <si>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</si>
  <si>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</si>
  <si>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</si>
  <si>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</si>
  <si>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</si>
  <si>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</si>
  <si>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</si>
  <si>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</si>
  <si>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</si>
  <si>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</si>
  <si>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</si>
  <si>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</si>
  <si>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</si>
  <si>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</si>
  <si>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</si>
  <si>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</si>
  <si>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</si>
  <si>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</si>
  <si>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</si>
  <si>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</si>
  <si>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</si>
  <si>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</si>
  <si>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</si>
  <si>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</si>
  <si>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</si>
  <si>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</si>
  <si>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</si>
  <si>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</si>
  <si>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</si>
  <si>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</si>
  <si>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</si>
  <si>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</si>
  <si>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</si>
  <si>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</si>
  <si>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</si>
  <si>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</si>
  <si>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</si>
  <si>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</si>
  <si>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</si>
  <si>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</si>
  <si>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</si>
  <si>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</si>
  <si>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</si>
  <si>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</si>
  <si>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</si>
  <si>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</si>
  <si>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</si>
  <si>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</si>
  <si>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</si>
  <si>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</si>
  <si>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</si>
  <si>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</si>
  <si>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</si>
  <si>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</si>
  <si>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</si>
  <si>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</si>
  <si>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</si>
  <si>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</si>
  <si>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</si>
  <si>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</si>
  <si>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</si>
  <si>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</si>
  <si>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</si>
  <si>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</si>
  <si>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</si>
  <si>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</si>
  <si>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</si>
  <si>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</si>
  <si>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</si>
  <si>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</si>
  <si>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</si>
  <si>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</si>
  <si>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</si>
  <si>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</si>
  <si>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</si>
  <si>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</si>
  <si>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</si>
  <si>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</si>
  <si>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</si>
  <si>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</si>
  <si>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</si>
  <si>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</si>
  <si>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</si>
  <si>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</si>
  <si>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</si>
  <si>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</si>
  <si>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</si>
  <si>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</si>
  <si>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</si>
  <si>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</si>
  <si>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</si>
  <si>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</si>
  <si>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</si>
  <si>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</si>
  <si>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</si>
  <si>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</si>
  <si>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</si>
  <si>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</si>
  <si>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</si>
  <si>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</si>
  <si>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</si>
  <si>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</si>
  <si>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</si>
  <si>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</si>
  <si>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</si>
  <si>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</si>
  <si>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</si>
  <si>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</si>
  <si>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</si>
  <si>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</si>
  <si>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</si>
  <si>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</si>
  <si>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</si>
  <si>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</si>
  <si>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</si>
  <si>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</si>
  <si>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</si>
  <si>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</si>
  <si>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</si>
  <si>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</si>
  <si>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</si>
  <si>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</si>
  <si>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</si>
  <si>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</si>
  <si>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</si>
  <si>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</si>
  <si>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</si>
  <si>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</si>
  <si>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</si>
  <si>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</si>
  <si>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</si>
  <si>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</si>
  <si>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</si>
  <si>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</si>
  <si>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</si>
  <si>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</si>
  <si>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</si>
  <si>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</si>
  <si>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</si>
  <si>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</si>
  <si>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</si>
  <si>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</si>
  <si>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</si>
  <si>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</si>
  <si>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</si>
  <si>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</si>
  <si>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</si>
  <si>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</si>
  <si>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</si>
  <si>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</si>
  <si>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</si>
  <si>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</si>
  <si>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</si>
  <si>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</si>
  <si>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</si>
  <si>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</si>
  <si>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</si>
  <si>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</si>
  <si>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</si>
  <si>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</si>
  <si>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</si>
  <si>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</si>
  <si>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</si>
  <si>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</si>
  <si>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</si>
  <si>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</si>
  <si>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</si>
  <si>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</si>
  <si>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</si>
  <si>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</si>
  <si>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</si>
  <si>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</si>
  <si>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</si>
  <si>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</si>
  <si>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</si>
  <si>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</si>
  <si>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</si>
  <si>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</si>
  <si>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</si>
  <si>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</si>
  <si>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</si>
  <si>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</si>
  <si>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</si>
  <si>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</si>
  <si>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</si>
  <si>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</si>
  <si>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</si>
  <si>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</si>
  <si>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</si>
  <si>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</si>
  <si>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</si>
  <si>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</si>
  <si>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</si>
  <si>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</si>
  <si>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</si>
  <si>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</si>
  <si>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</si>
  <si>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</si>
  <si>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</si>
  <si>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</si>
  <si>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</si>
  <si>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</si>
  <si>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</si>
  <si>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</si>
  <si>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</si>
  <si>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</si>
  <si>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</si>
  <si>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</si>
  <si>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</si>
  <si>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</si>
  <si>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</si>
  <si>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</si>
  <si>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</si>
  <si>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</si>
  <si>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</si>
  <si>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</si>
  <si>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</si>
  <si>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</si>
  <si>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</si>
  <si>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</si>
  <si>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</si>
  <si>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</si>
  <si>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</si>
  <si>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</si>
  <si>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</si>
  <si>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</si>
  <si>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</si>
  <si>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</si>
  <si>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</si>
  <si>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</si>
  <si>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</si>
  <si>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</si>
  <si>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</si>
  <si>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</si>
  <si>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</si>
  <si>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</si>
  <si>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</si>
  <si>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</si>
  <si>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</si>
  <si>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</si>
  <si>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</si>
  <si>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</si>
  <si>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</si>
  <si>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</si>
  <si>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</si>
  <si>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</si>
  <si>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</si>
  <si>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</si>
  <si>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</si>
  <si>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</si>
  <si>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</si>
  <si>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</si>
  <si>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</si>
  <si>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</si>
  <si>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</si>
  <si>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</si>
  <si>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</si>
  <si>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</si>
  <si>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</si>
  <si>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</si>
  <si>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</si>
  <si>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</si>
  <si>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</si>
  <si>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</si>
  <si>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</si>
  <si>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</si>
  <si>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</si>
  <si>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</si>
  <si>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</si>
  <si>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</si>
  <si>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</si>
  <si>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</si>
  <si>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</si>
  <si>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</si>
  <si>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</si>
  <si>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</si>
  <si>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</si>
  <si>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</si>
  <si>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</si>
  <si>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</si>
  <si>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</si>
  <si>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</si>
  <si>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</si>
  <si>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</si>
  <si>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</si>
  <si>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</si>
  <si>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</si>
  <si>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</si>
  <si>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</si>
  <si>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</si>
  <si>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</si>
  <si>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</si>
  <si>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</si>
  <si>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</si>
  <si>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</si>
  <si>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</si>
  <si>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</si>
  <si>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</si>
  <si>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</si>
  <si>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</si>
  <si>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</si>
  <si>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</si>
  <si>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</si>
  <si>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</si>
  <si>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</si>
  <si>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</si>
  <si>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</si>
  <si>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</si>
  <si>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</si>
  <si>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</si>
  <si>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</si>
  <si>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</si>
  <si>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</si>
  <si>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</si>
  <si>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</si>
  <si>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</si>
  <si>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</si>
  <si>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</si>
  <si>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</si>
  <si>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</si>
  <si>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</si>
  <si>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</si>
  <si>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</si>
  <si>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</si>
  <si>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</si>
  <si>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</si>
  <si>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</si>
  <si>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</si>
  <si>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</si>
  <si>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</si>
  <si>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</si>
  <si>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</si>
  <si>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</si>
  <si>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</si>
  <si>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</si>
  <si>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</si>
  <si>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</si>
  <si>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</si>
  <si>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</si>
  <si>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</si>
  <si>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</si>
  <si>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</si>
  <si>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</si>
  <si>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</si>
  <si>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</si>
  <si>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</si>
  <si>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</si>
  <si>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</si>
  <si>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</si>
  <si>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</si>
  <si>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</si>
  <si>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</si>
  <si>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</si>
  <si>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</si>
  <si>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</si>
  <si>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</si>
  <si>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</si>
  <si>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</si>
  <si>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</si>
  <si>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</si>
  <si>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</si>
  <si>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</si>
  <si>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</si>
  <si>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</si>
  <si>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</si>
  <si>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</si>
  <si>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</si>
  <si>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</si>
  <si>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</si>
  <si>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</si>
  <si>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</si>
  <si>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</si>
  <si>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</si>
  <si>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</si>
  <si>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</si>
  <si>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</si>
  <si>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</si>
  <si>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</si>
  <si>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</si>
  <si>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</si>
  <si>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</si>
  <si>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</si>
  <si>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</si>
  <si>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</si>
  <si>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</si>
  <si>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</si>
  <si>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</si>
  <si>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</si>
  <si>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</si>
  <si>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</si>
  <si>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</si>
  <si>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</si>
  <si>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</si>
  <si>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</si>
  <si>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</si>
  <si>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</si>
  <si>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</si>
  <si>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</si>
  <si>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</si>
  <si>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</si>
  <si>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</si>
  <si>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</si>
  <si>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</si>
  <si>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</si>
  <si>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</si>
  <si>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</si>
  <si>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</si>
  <si>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</si>
  <si>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</si>
  <si>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</si>
  <si>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</si>
  <si>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</si>
  <si>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</si>
  <si>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</si>
  <si>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</si>
  <si>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</si>
  <si>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</si>
  <si>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</si>
  <si>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</si>
  <si>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</si>
  <si>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</si>
  <si>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</si>
  <si>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</si>
  <si>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</si>
  <si>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</si>
  <si>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</si>
  <si>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</si>
  <si>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</si>
  <si>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</si>
  <si>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</si>
  <si>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</si>
  <si>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</si>
  <si>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</si>
  <si>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</si>
  <si>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</si>
  <si>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</si>
  <si>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</si>
  <si>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</si>
  <si>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</si>
  <si>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</si>
  <si>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</si>
  <si>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</si>
  <si>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</si>
  <si>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</si>
  <si>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</si>
  <si>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</si>
  <si>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</si>
  <si>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</si>
  <si>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</si>
  <si>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</si>
  <si>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</si>
  <si>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</si>
  <si>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</si>
  <si>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</si>
  <si>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</si>
  <si>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</si>
  <si>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</si>
  <si>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</si>
  <si>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</si>
  <si>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</si>
  <si>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</si>
  <si>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</si>
  <si>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</si>
  <si>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</si>
  <si>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</si>
  <si>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</si>
  <si>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</si>
  <si>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</si>
  <si>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</si>
  <si>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</si>
  <si>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</si>
  <si>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</si>
  <si>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</si>
  <si>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</si>
  <si>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</si>
  <si>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</si>
  <si>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</si>
  <si>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</si>
  <si>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</si>
  <si>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</si>
  <si>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</si>
  <si>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</si>
  <si>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</si>
  <si>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</si>
  <si>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</si>
  <si>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</si>
  <si>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</si>
  <si>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</si>
  <si>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</si>
  <si>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</si>
  <si>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</si>
  <si>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</si>
  <si>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</si>
  <si>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</si>
  <si>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</si>
  <si>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</si>
  <si>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</si>
  <si>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</si>
  <si>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</si>
  <si>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</si>
  <si>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</si>
  <si>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</si>
  <si>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</si>
  <si>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</si>
  <si>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</si>
  <si>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</si>
  <si>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</si>
  <si>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</si>
  <si>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</si>
  <si>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</si>
  <si>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</si>
  <si>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</si>
  <si>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</si>
  <si>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</si>
  <si>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</si>
  <si>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</si>
  <si>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</si>
  <si>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</si>
  <si>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</si>
  <si>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</si>
  <si>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</si>
  <si>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</si>
  <si>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</si>
  <si>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</si>
  <si>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</si>
  <si>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</si>
  <si>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</si>
  <si>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</si>
  <si>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</si>
  <si>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</si>
  <si>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</si>
  <si>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</si>
  <si>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</si>
  <si>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</si>
  <si>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</si>
  <si>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</si>
  <si>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</si>
  <si>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</si>
  <si>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</si>
  <si>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</si>
  <si>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</si>
  <si>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</si>
  <si>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</si>
  <si>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</si>
  <si>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</si>
  <si>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</si>
  <si>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</si>
  <si>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</si>
  <si>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</si>
  <si>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</si>
  <si>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</si>
  <si>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</si>
  <si>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</si>
  <si>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</si>
  <si>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</si>
  <si>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</si>
  <si>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</si>
  <si>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</si>
  <si>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</si>
  <si>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</si>
  <si>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</si>
  <si>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</si>
  <si>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</si>
  <si>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</si>
  <si>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</si>
  <si>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</si>
  <si>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</si>
  <si>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</si>
  <si>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</si>
  <si>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</si>
  <si>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</si>
  <si>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</si>
  <si>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</si>
  <si>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</si>
  <si>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</si>
  <si>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</si>
  <si>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</si>
  <si>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</si>
  <si>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</si>
  <si>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</si>
  <si>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</si>
  <si>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</si>
  <si>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</si>
  <si>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</si>
  <si>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</si>
  <si>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</si>
  <si>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</si>
  <si>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</si>
  <si>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</si>
  <si>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</si>
  <si>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</si>
  <si>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</si>
  <si>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</si>
  <si>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</si>
  <si>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</si>
  <si>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</si>
  <si>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</si>
  <si>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</si>
  <si>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</si>
  <si>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</si>
  <si>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</si>
  <si>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</si>
  <si>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</si>
  <si>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</si>
  <si>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</si>
  <si>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</si>
  <si>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</si>
  <si>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</si>
  <si>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</si>
  <si>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</si>
  <si>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</si>
  <si>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</si>
  <si>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</si>
  <si>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</si>
  <si>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</si>
  <si>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</si>
  <si>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</si>
  <si>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</si>
  <si>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</si>
  <si>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</si>
  <si>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</si>
  <si>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</si>
  <si>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</si>
  <si>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</si>
  <si>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</si>
  <si>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</si>
  <si>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</si>
  <si>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</si>
  <si>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</si>
  <si>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</si>
  <si>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</si>
  <si>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</si>
  <si>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</si>
  <si>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</si>
  <si>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</si>
  <si>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</si>
  <si>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</si>
  <si>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</si>
  <si>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</si>
  <si>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</si>
  <si>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</si>
  <si>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</si>
  <si>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</si>
  <si>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</si>
  <si>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</si>
  <si>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</si>
  <si>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</si>
  <si>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</si>
  <si>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</si>
  <si>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</si>
  <si>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</si>
  <si>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</si>
  <si>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</si>
  <si>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</si>
  <si>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</si>
  <si>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</si>
  <si>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</si>
  <si>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</si>
  <si>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</si>
  <si>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</si>
  <si>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</si>
  <si>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</si>
  <si>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</si>
  <si>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</si>
  <si>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</si>
  <si>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</si>
  <si>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</si>
  <si>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</si>
  <si>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</si>
  <si>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</si>
  <si>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</si>
  <si>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</si>
  <si>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</si>
  <si>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</si>
  <si>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</si>
  <si>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</si>
  <si>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</si>
  <si>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</si>
  <si>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</si>
  <si>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</si>
  <si>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</si>
  <si>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</si>
  <si>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</si>
  <si>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</si>
  <si>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</si>
  <si>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</si>
  <si>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</si>
  <si>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</si>
  <si>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</si>
  <si>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</si>
  <si>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</si>
  <si>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</si>
  <si>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</si>
  <si>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</si>
  <si>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</si>
  <si>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</si>
  <si>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</si>
  <si>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</si>
  <si>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</si>
  <si>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</si>
  <si>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</si>
  <si>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</si>
  <si>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</si>
  <si>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</si>
  <si>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</si>
  <si>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</si>
  <si>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</si>
  <si>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</si>
  <si>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</si>
  <si>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</si>
  <si>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</si>
  <si>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</si>
  <si>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</si>
  <si>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</si>
  <si>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</si>
  <si>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</si>
  <si>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</si>
  <si>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</si>
  <si>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</si>
  <si>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</si>
  <si>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</si>
  <si>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</si>
  <si>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</si>
  <si>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</si>
  <si>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</si>
  <si>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</si>
  <si>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</si>
  <si>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</si>
  <si>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</si>
  <si>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</si>
  <si>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</si>
  <si>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</si>
  <si>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</si>
  <si>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</si>
  <si>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</si>
  <si>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</si>
  <si>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</si>
  <si>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</si>
  <si>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</si>
  <si>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</si>
  <si>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</si>
  <si>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</si>
  <si>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</si>
  <si>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</si>
  <si>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</si>
  <si>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</si>
  <si>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</si>
  <si>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</si>
  <si>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</si>
  <si>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</si>
  <si>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</si>
  <si>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</si>
  <si>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</si>
  <si>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</si>
  <si>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</si>
  <si>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</si>
  <si>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</si>
  <si>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</si>
  <si>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</si>
  <si>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</si>
  <si>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</si>
  <si>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</si>
  <si>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</si>
  <si>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</si>
  <si>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</si>
  <si>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</si>
  <si>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</si>
  <si>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</si>
  <si>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</si>
  <si>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</si>
  <si>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</si>
  <si>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</si>
  <si>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</si>
  <si>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</si>
  <si>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</si>
  <si>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</si>
  <si>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</si>
  <si>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</si>
  <si>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</si>
  <si>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</si>
  <si>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</si>
  <si>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</si>
  <si>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</si>
  <si>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</si>
  <si>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</si>
  <si>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</si>
  <si>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</si>
  <si>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</si>
  <si>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</si>
  <si>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</si>
  <si>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</si>
  <si>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</si>
  <si>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</si>
  <si>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</si>
  <si>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</si>
  <si>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</si>
  <si>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</si>
  <si>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</si>
  <si>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</si>
  <si>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</si>
  <si>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</si>
  <si>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</si>
  <si>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</si>
  <si>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</si>
  <si>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</si>
  <si>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</si>
  <si>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</si>
  <si>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</si>
  <si>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</si>
  <si>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</si>
  <si>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</si>
  <si>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</si>
  <si>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</si>
  <si>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</si>
  <si>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</si>
  <si>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</si>
  <si>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</si>
  <si>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</si>
  <si>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</si>
  <si>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</si>
  <si>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</si>
  <si>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</si>
  <si>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</si>
  <si>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</si>
  <si>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</si>
  <si>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</si>
  <si>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</si>
  <si>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</si>
  <si>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</si>
  <si>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</si>
  <si>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</si>
  <si>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</si>
  <si>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</si>
  <si>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</si>
  <si>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</si>
  <si>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</si>
  <si>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</si>
  <si>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</si>
  <si>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</si>
  <si>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</si>
  <si>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</si>
  <si>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</si>
  <si>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</si>
  <si>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</si>
  <si>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</si>
  <si>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</si>
  <si>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</si>
  <si>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</si>
  <si>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</si>
  <si>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</si>
  <si>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</si>
  <si>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</si>
  <si>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</si>
  <si>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</si>
  <si>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</si>
  <si>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</si>
  <si>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</si>
  <si>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</si>
  <si>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</si>
  <si>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</si>
  <si>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</si>
  <si>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</si>
  <si>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</si>
  <si>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</si>
  <si>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</si>
  <si>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</si>
  <si>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</si>
  <si>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</si>
  <si>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</si>
  <si>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</si>
  <si>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</si>
  <si>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</si>
  <si>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</si>
  <si>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</si>
  <si>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</si>
  <si>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</si>
  <si>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</si>
  <si>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</si>
  <si>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</si>
  <si>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</si>
  <si>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</si>
  <si>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</si>
  <si>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</si>
  <si>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</si>
  <si>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</si>
  <si>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</si>
  <si>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</si>
  <si>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</si>
  <si>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</si>
  <si>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</si>
  <si>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</si>
  <si>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</si>
  <si>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</si>
  <si>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</si>
  <si>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</si>
  <si>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</si>
  <si>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</si>
  <si>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</si>
  <si>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</si>
  <si>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</si>
  <si>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</si>
  <si>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</si>
  <si>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</si>
  <si>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</si>
  <si>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</si>
  <si>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</si>
  <si>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</si>
  <si>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</si>
  <si>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</si>
  <si>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</si>
  <si>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</si>
  <si>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</si>
  <si>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</si>
  <si>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</si>
  <si>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</si>
  <si>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</si>
  <si>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</si>
  <si>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</si>
  <si>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</si>
  <si>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</si>
  <si>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</si>
  <si>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</si>
  <si>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</si>
  <si>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</si>
  <si>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</si>
  <si>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</si>
  <si>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</si>
  <si>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</si>
  <si>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</si>
  <si>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</si>
  <si>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</si>
  <si>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</si>
  <si>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</si>
  <si>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</si>
  <si>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</si>
  <si>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</si>
  <si>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</si>
  <si>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</si>
  <si>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</si>
  <si>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</si>
  <si>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</si>
  <si>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</si>
  <si>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</si>
  <si>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</si>
  <si>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</si>
  <si>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</si>
  <si>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</si>
  <si>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</si>
  <si>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</si>
  <si>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</si>
  <si>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</si>
  <si>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</si>
  <si>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</si>
  <si>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</si>
  <si>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</si>
  <si>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</si>
  <si>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</si>
  <si>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</si>
  <si>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</si>
  <si>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</si>
  <si>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</si>
  <si>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</si>
  <si>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</si>
  <si>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</si>
  <si>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</si>
  <si>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</si>
  <si>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</si>
  <si>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</si>
  <si>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</si>
  <si>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</si>
  <si>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</si>
  <si>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</si>
  <si>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</si>
  <si>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</si>
  <si>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</si>
  <si>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</si>
  <si>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</si>
  <si>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</si>
  <si>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</si>
  <si>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</si>
  <si>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</si>
  <si>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</si>
  <si>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</si>
  <si>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</si>
  <si>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</si>
  <si>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</si>
  <si>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</si>
  <si>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</si>
  <si>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</si>
  <si>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</si>
  <si>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</si>
  <si>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</si>
  <si>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</si>
  <si>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</si>
  <si>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</si>
  <si>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</si>
  <si>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</si>
  <si>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</si>
  <si>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</si>
  <si>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</si>
  <si>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</si>
  <si>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</si>
  <si>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</si>
  <si>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</si>
  <si>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</si>
  <si>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</si>
  <si>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</si>
  <si>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</si>
  <si>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</si>
  <si>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</si>
  <si>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</si>
  <si>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</si>
  <si>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</si>
  <si>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</si>
  <si>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</si>
  <si>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</si>
  <si>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</si>
  <si>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</si>
  <si>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</si>
  <si>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</si>
  <si>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</si>
  <si>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</si>
  <si>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</si>
  <si>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</si>
  <si>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</si>
  <si>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</si>
  <si>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</si>
  <si>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</si>
  <si>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</si>
  <si>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</si>
  <si>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</si>
  <si>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</si>
  <si>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</si>
  <si>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</si>
  <si>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</si>
  <si>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</si>
  <si>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</si>
  <si>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</si>
  <si>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</si>
  <si>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</si>
  <si>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</si>
  <si>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</si>
  <si>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</si>
  <si>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</si>
  <si>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</si>
  <si>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</si>
  <si>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</si>
  <si>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</si>
  <si>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</si>
  <si>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</si>
  <si>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</si>
  <si>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</si>
  <si>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</si>
  <si>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</si>
  <si>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</si>
  <si>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</si>
  <si>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</si>
  <si>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</si>
  <si>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</si>
  <si>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</si>
  <si>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</si>
  <si>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</si>
  <si>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</si>
  <si>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</si>
  <si>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</si>
  <si>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</si>
  <si>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</si>
  <si>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</si>
  <si>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</si>
  <si>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</si>
  <si>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</si>
  <si>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</si>
  <si>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</si>
  <si>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</si>
  <si>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</si>
  <si>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</si>
  <si>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</si>
  <si>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</si>
  <si>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</si>
  <si>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</si>
  <si>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</si>
  <si>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</si>
  <si>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</si>
  <si>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</si>
  <si>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</si>
  <si>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</si>
  <si>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</si>
  <si>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</si>
  <si>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</si>
  <si>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</si>
  <si>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</si>
  <si>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</si>
  <si>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</si>
  <si>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</si>
  <si>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</si>
  <si>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</si>
  <si>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</si>
  <si>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</si>
  <si>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</si>
  <si>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</si>
  <si>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</si>
  <si>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</si>
  <si>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</si>
  <si>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</si>
  <si>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</si>
  <si>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</si>
  <si>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</si>
  <si>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</si>
  <si>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</si>
  <si>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</si>
  <si>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</si>
  <si>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</si>
  <si>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</si>
  <si>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</si>
  <si>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</si>
  <si>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</si>
  <si>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</si>
  <si>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</si>
  <si>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</si>
  <si>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</si>
  <si>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</si>
  <si>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</si>
  <si>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</si>
  <si>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</si>
  <si>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</si>
  <si>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</si>
  <si>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</si>
  <si>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</si>
  <si>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</si>
  <si>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</si>
  <si>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</si>
  <si>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</si>
  <si>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</si>
  <si>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</si>
  <si>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</si>
  <si>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</si>
  <si>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</si>
  <si>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</si>
  <si>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</si>
  <si>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</si>
  <si>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</si>
  <si>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</si>
  <si>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</si>
  <si>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</si>
  <si>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</si>
  <si>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</si>
  <si>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</si>
  <si>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</si>
  <si>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</si>
  <si>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</si>
  <si>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</si>
  <si>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</si>
  <si>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</si>
  <si>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</si>
  <si>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</si>
  <si>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</si>
  <si>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</si>
  <si>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</si>
  <si>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</si>
  <si>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</si>
  <si>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</si>
  <si>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</si>
  <si>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</si>
  <si>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</si>
  <si>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</si>
  <si>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</si>
  <si>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</si>
  <si>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</si>
  <si>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</si>
  <si>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</si>
  <si>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</si>
  <si>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</si>
  <si>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</si>
  <si>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</si>
  <si>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</si>
  <si>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</si>
  <si>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</si>
  <si>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</si>
  <si>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</si>
  <si>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</si>
  <si>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</si>
  <si>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</si>
  <si>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</si>
  <si>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</si>
  <si>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</si>
  <si>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</si>
  <si>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</si>
  <si>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</si>
  <si>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</si>
  <si>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</si>
  <si>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</si>
  <si>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</si>
  <si>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</si>
  <si>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</si>
  <si>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</si>
  <si>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</si>
  <si>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</si>
  <si>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</si>
  <si>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</si>
  <si>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</si>
  <si>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</si>
  <si>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</si>
  <si>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</si>
  <si>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</si>
  <si>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</si>
  <si>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</si>
  <si>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</si>
  <si>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</si>
  <si>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</si>
  <si>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</si>
  <si>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</si>
  <si>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</si>
  <si>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</si>
  <si>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</si>
  <si>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</si>
  <si>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</si>
  <si>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</si>
  <si>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</si>
  <si>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</si>
  <si>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</si>
  <si>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</si>
  <si>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</si>
  <si>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</si>
  <si>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</si>
  <si>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</si>
  <si>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</si>
  <si>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</si>
  <si>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</si>
  <si>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</si>
  <si>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</si>
  <si>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</si>
  <si>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</si>
  <si>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</si>
  <si>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</si>
  <si>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</si>
  <si>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</si>
  <si>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</si>
  <si>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</si>
  <si>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</si>
  <si>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</si>
  <si>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</si>
  <si>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</si>
  <si>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</si>
  <si>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</si>
  <si>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</si>
  <si>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</si>
  <si>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</si>
  <si>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</si>
  <si>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</si>
  <si>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</si>
  <si>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</si>
  <si>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</si>
  <si>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</si>
  <si>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</si>
  <si>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</si>
  <si>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</si>
  <si>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</si>
  <si>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</si>
  <si>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</si>
  <si>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</si>
  <si>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</si>
  <si>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</si>
  <si>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</si>
  <si>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</si>
  <si>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</si>
  <si>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</si>
  <si>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</si>
  <si>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</si>
  <si>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</si>
  <si>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</si>
  <si>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</si>
  <si>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</si>
  <si>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</si>
  <si>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</si>
  <si>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</si>
  <si>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</si>
  <si>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</si>
  <si>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</si>
  <si>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</si>
  <si>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</si>
  <si>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</si>
  <si>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</si>
  <si>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</si>
  <si>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</si>
  <si>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</si>
  <si>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</si>
  <si>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</si>
  <si>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</si>
  <si>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</si>
  <si>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</si>
  <si>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</si>
  <si>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</si>
  <si>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</si>
  <si>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</si>
  <si>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</si>
  <si>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</si>
  <si>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</si>
  <si>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</si>
  <si>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</si>
  <si>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</si>
  <si>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</si>
  <si>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</si>
  <si>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</si>
  <si>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</si>
  <si>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</si>
  <si>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</si>
  <si>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</si>
  <si>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</si>
  <si>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</si>
  <si>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</si>
  <si>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</si>
  <si>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</si>
  <si>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</si>
  <si>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</si>
  <si>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</si>
  <si>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</si>
  <si>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</si>
  <si>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</si>
  <si>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</si>
  <si>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</si>
  <si>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</si>
  <si>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</si>
  <si>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</si>
  <si>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</si>
  <si>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</si>
  <si>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</si>
  <si>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</si>
  <si>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</si>
  <si>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</si>
  <si>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</si>
  <si>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</si>
  <si>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</si>
  <si>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</si>
  <si>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</si>
  <si>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</si>
  <si>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</si>
  <si>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</si>
  <si>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</si>
  <si>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</si>
  <si>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</si>
  <si>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</si>
  <si>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</si>
  <si>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</si>
  <si>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</si>
  <si>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</si>
  <si>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</si>
  <si>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</si>
  <si>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</si>
  <si>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</si>
  <si>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</si>
  <si>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</si>
  <si>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</si>
  <si>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</si>
  <si>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</si>
  <si>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</si>
  <si>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</si>
  <si>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</si>
  <si>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</si>
  <si>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</si>
  <si>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</si>
  <si>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</si>
  <si>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</si>
  <si>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</si>
  <si>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</si>
  <si>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</si>
  <si>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</si>
  <si>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</si>
  <si>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</si>
  <si>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</si>
  <si>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</si>
  <si>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</si>
  <si>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</si>
  <si>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</si>
  <si>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</si>
  <si>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</si>
  <si>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</si>
  <si>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</si>
  <si>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</si>
  <si>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</si>
  <si>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</si>
  <si>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</si>
  <si>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</si>
  <si>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</si>
  <si>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</si>
  <si>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</si>
  <si>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</si>
  <si>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</si>
  <si>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</si>
  <si>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</si>
  <si>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</si>
  <si>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</si>
  <si>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</si>
  <si>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</si>
  <si>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</si>
  <si>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</si>
  <si>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</si>
  <si>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</si>
  <si>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</si>
  <si>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</si>
  <si>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</si>
  <si>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</si>
  <si>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</si>
  <si>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</si>
  <si>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</si>
  <si>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</si>
  <si>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</si>
  <si>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</si>
  <si>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</si>
  <si>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</si>
  <si>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</si>
  <si>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</si>
  <si>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</si>
  <si>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</si>
  <si>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</si>
  <si>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</si>
  <si>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</si>
  <si>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</si>
  <si>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</si>
  <si>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</si>
  <si>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</si>
  <si>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</si>
  <si>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</si>
  <si>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</si>
  <si>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</si>
  <si>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</si>
  <si>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</si>
  <si>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</si>
  <si>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</si>
  <si>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</si>
  <si>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</si>
  <si>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</si>
  <si>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</si>
  <si>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</si>
  <si>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</si>
  <si>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</si>
  <si>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</si>
  <si>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</si>
  <si>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</si>
  <si>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</si>
  <si>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</si>
  <si>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</si>
  <si>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</si>
  <si>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</si>
  <si>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</si>
  <si>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</si>
  <si>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</si>
  <si>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</si>
  <si>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</si>
  <si>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</si>
  <si>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</si>
  <si>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</si>
  <si>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</si>
  <si>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</si>
  <si>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</si>
  <si>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</si>
  <si>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</si>
  <si>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</si>
  <si>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</si>
  <si>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</si>
  <si>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</si>
  <si>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</si>
  <si>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</si>
  <si>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</si>
  <si>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</si>
  <si>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</si>
  <si>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</si>
  <si>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</si>
  <si>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</si>
  <si>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</si>
  <si>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</si>
  <si>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</si>
  <si>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</si>
  <si>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</si>
  <si>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</si>
  <si>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</si>
  <si>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</si>
  <si>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</si>
  <si>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</si>
  <si>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</si>
  <si>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</si>
  <si>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</si>
  <si>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</si>
  <si>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</si>
  <si>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</si>
  <si>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</si>
  <si>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</si>
  <si>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</si>
  <si>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</si>
  <si>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</si>
  <si>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</si>
  <si>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</si>
  <si>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</si>
  <si>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</si>
  <si>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</si>
  <si>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</si>
  <si>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</si>
  <si>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</si>
  <si>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</si>
  <si>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</si>
  <si>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</si>
  <si>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</si>
  <si>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</si>
  <si>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</si>
  <si>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</si>
  <si>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</si>
  <si>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</si>
  <si>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</si>
  <si>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</si>
  <si>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</si>
  <si>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</si>
  <si>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</si>
  <si>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</si>
  <si>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</si>
  <si>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</si>
  <si>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</si>
  <si>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</si>
  <si>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</si>
  <si>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</si>
  <si>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</si>
  <si>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</si>
  <si>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</si>
  <si>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</si>
  <si>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</si>
  <si>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</si>
  <si>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</si>
  <si>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</si>
  <si>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</si>
  <si>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</si>
  <si>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</si>
  <si>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</si>
  <si>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</si>
  <si>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</si>
  <si>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</si>
  <si>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</si>
  <si>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</si>
  <si>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</si>
  <si>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</si>
  <si>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</si>
  <si>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</si>
  <si>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</si>
  <si>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</si>
  <si>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</si>
  <si>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</si>
  <si>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</si>
  <si>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</si>
  <si>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</si>
  <si>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</si>
  <si>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</si>
  <si>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</si>
  <si>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</si>
  <si>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</si>
  <si>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</si>
  <si>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</si>
  <si>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</si>
  <si>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</si>
  <si>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</si>
  <si>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</si>
  <si>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</si>
  <si>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</si>
  <si>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</si>
  <si>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</si>
  <si>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</si>
  <si>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</si>
  <si>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</si>
  <si>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</si>
  <si>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</si>
  <si>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</si>
  <si>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</si>
  <si>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</si>
  <si>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</si>
  <si>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</si>
  <si>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</si>
  <si>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</si>
  <si>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</si>
  <si>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</si>
  <si>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</si>
  <si>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</si>
  <si>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</si>
  <si>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</si>
  <si>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</si>
  <si>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</si>
  <si>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</si>
  <si>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</si>
  <si>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</si>
  <si>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</si>
  <si>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</si>
  <si>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</si>
  <si>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</si>
  <si>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</si>
  <si>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</si>
  <si>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</si>
  <si>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</si>
  <si>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</si>
  <si>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</si>
  <si>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</si>
  <si>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</si>
  <si>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</si>
  <si>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</si>
  <si>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</si>
  <si>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</si>
  <si>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</si>
  <si>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</si>
  <si>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</si>
  <si>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</si>
  <si>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</si>
  <si>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</si>
  <si>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</si>
  <si>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</si>
  <si>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</si>
  <si>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</si>
  <si>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</si>
  <si>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</si>
  <si>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</si>
  <si>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</si>
  <si>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</si>
  <si>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</si>
  <si>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</si>
  <si>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</si>
  <si>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</si>
  <si>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</si>
  <si>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</si>
  <si>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</si>
  <si>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</si>
  <si>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</si>
  <si>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</si>
  <si>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</si>
  <si>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</si>
  <si>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</si>
  <si>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</si>
  <si>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</si>
  <si>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</si>
  <si>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</si>
  <si>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</si>
  <si>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</si>
  <si>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</si>
  <si>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</si>
  <si>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</si>
  <si>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</si>
  <si>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</si>
  <si>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</si>
  <si>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</si>
  <si>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</si>
  <si>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</si>
  <si>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</si>
  <si>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</si>
  <si>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</si>
  <si>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</si>
  <si>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</si>
  <si>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</si>
  <si>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</si>
  <si>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</si>
  <si>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</si>
  <si>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</si>
  <si>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</si>
  <si>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</si>
  <si>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</si>
  <si>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</si>
  <si>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</si>
  <si>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</si>
  <si>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</si>
  <si>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</si>
  <si>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</si>
  <si>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</si>
  <si>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</si>
  <si>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</si>
  <si>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</si>
  <si>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</si>
  <si>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</si>
  <si>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</si>
  <si>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</si>
  <si>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</si>
  <si>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</si>
  <si>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</si>
  <si>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</si>
  <si>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</si>
  <si>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</si>
  <si>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</si>
  <si>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</si>
  <si>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</si>
  <si>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</si>
  <si>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</si>
  <si>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</si>
  <si>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</si>
  <si>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</si>
  <si>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</si>
  <si>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</si>
  <si>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</si>
  <si>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</si>
  <si>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</si>
  <si>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</si>
  <si>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</si>
  <si>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</si>
  <si>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</si>
  <si>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</si>
  <si>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</si>
  <si>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</si>
  <si>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</si>
  <si>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</si>
  <si>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</si>
  <si>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</si>
  <si>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</si>
  <si>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</si>
  <si>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</si>
  <si>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</si>
  <si>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</si>
  <si>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</si>
  <si>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</si>
  <si>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</si>
  <si>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</si>
  <si>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</si>
  <si>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</si>
  <si>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</si>
  <si>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</si>
  <si>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</si>
  <si>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</si>
  <si>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</si>
  <si>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</si>
  <si>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</si>
  <si>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</si>
  <si>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</si>
  <si>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</si>
  <si>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</si>
  <si>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</si>
  <si>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</si>
  <si>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</si>
  <si>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</si>
  <si>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</si>
  <si>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</si>
  <si>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</si>
  <si>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</si>
  <si>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</si>
  <si>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</si>
  <si>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</si>
  <si>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</si>
  <si>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</si>
  <si>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</si>
  <si>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</si>
  <si>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</si>
  <si>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</si>
  <si>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</si>
  <si>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</si>
  <si>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</si>
  <si>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</si>
  <si>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</si>
  <si>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</si>
  <si>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</si>
  <si>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</si>
  <si>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</si>
  <si>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</si>
  <si>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</si>
  <si>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</si>
  <si>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</si>
  <si>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</si>
  <si>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</si>
  <si>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</si>
  <si>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</si>
  <si>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</si>
  <si>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</si>
  <si>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</si>
  <si>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</si>
  <si>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</si>
  <si>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</si>
  <si>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</si>
  <si>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</si>
  <si>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</si>
  <si>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</si>
  <si>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</si>
  <si>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</si>
  <si>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</si>
  <si>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</si>
  <si>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</si>
  <si>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</si>
  <si>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</si>
  <si>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</si>
  <si>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</si>
  <si>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</si>
  <si>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</si>
  <si>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</si>
  <si>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</si>
  <si>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</si>
  <si>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</si>
  <si>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</si>
  <si>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</si>
  <si>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</si>
  <si>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</si>
  <si>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</si>
  <si>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</si>
  <si>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</si>
  <si>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</si>
  <si>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</si>
  <si>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</si>
  <si>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</si>
  <si>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</si>
  <si>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</si>
  <si>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</si>
  <si>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</si>
  <si>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</si>
  <si>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</si>
  <si>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</si>
  <si>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</si>
  <si>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</si>
  <si>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</si>
  <si>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</si>
  <si>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</si>
  <si>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</si>
  <si>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</si>
  <si>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</si>
  <si>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</si>
  <si>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</si>
  <si>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</si>
  <si>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</si>
  <si>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</si>
  <si>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</si>
  <si>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</si>
  <si>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</si>
  <si>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</si>
  <si>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</si>
  <si>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</si>
  <si>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</si>
  <si>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</si>
  <si>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</si>
  <si>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</si>
  <si>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</si>
  <si>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</si>
  <si>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</si>
  <si>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</si>
  <si>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</si>
  <si>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</si>
  <si>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</si>
  <si>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</si>
  <si>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</si>
  <si>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</si>
  <si>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</si>
  <si>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</si>
  <si>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</si>
  <si>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</si>
  <si>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</si>
  <si>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</si>
  <si>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</si>
  <si>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</si>
  <si>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</si>
  <si>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</si>
  <si>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</si>
  <si>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</si>
  <si>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</si>
  <si>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</si>
  <si>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</si>
  <si>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</si>
  <si>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</si>
  <si>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</si>
  <si>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</si>
  <si>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</si>
  <si>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</si>
  <si>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</si>
  <si>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</si>
  <si>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</si>
  <si>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</si>
  <si>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</si>
  <si>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</si>
  <si>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</si>
  <si>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</si>
  <si>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</si>
  <si>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</si>
  <si>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</si>
  <si>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</si>
  <si>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</si>
  <si>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</si>
  <si>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</si>
  <si>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</si>
  <si>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</si>
  <si>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</si>
  <si>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</si>
  <si>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</si>
  <si>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</si>
  <si>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</si>
  <si>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</si>
  <si>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</si>
  <si>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</si>
  <si>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</si>
  <si>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</si>
  <si>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</si>
  <si>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</si>
  <si>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</si>
  <si>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</si>
  <si>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</si>
  <si>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</si>
  <si>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</si>
  <si>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</si>
  <si>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</si>
  <si>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</si>
  <si>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</si>
  <si>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</si>
  <si>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</si>
  <si>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</si>
  <si>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</si>
  <si>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</si>
  <si>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</si>
  <si>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</si>
  <si>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</si>
  <si>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</si>
  <si>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</si>
  <si>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</si>
  <si>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</si>
  <si>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</si>
  <si>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</si>
  <si>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</si>
  <si>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</si>
  <si>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</si>
  <si>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</si>
  <si>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</si>
  <si>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</si>
  <si>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</si>
  <si>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</si>
  <si>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</si>
  <si>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</si>
  <si>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</si>
  <si>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</si>
  <si>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</si>
  <si>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</si>
  <si>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</si>
  <si>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</si>
  <si>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</si>
  <si>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</si>
  <si>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</si>
  <si>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</si>
  <si>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</si>
  <si>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</si>
  <si>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</si>
  <si>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</si>
  <si>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</si>
  <si>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</si>
  <si>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</si>
  <si>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</si>
  <si>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</si>
  <si>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</si>
  <si>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</si>
  <si>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</si>
  <si>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</si>
  <si>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</si>
  <si>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</si>
  <si>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</si>
  <si>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</si>
  <si>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</si>
  <si>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</si>
  <si>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</si>
  <si>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</si>
  <si>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</si>
  <si>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</si>
  <si>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</si>
  <si>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</si>
  <si>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</si>
  <si>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</si>
  <si>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</si>
  <si>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</si>
  <si>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</si>
  <si>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</si>
  <si>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</si>
  <si>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</si>
  <si>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</si>
  <si>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</si>
  <si>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</si>
  <si>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</si>
  <si>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</si>
  <si>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</si>
  <si>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</si>
  <si>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</si>
  <si>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</si>
  <si>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</si>
  <si>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</si>
  <si>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</si>
  <si>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</si>
  <si>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</si>
  <si>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</si>
  <si>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</si>
  <si>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</si>
  <si>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</si>
  <si>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</si>
  <si>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</si>
  <si>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</si>
  <si>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</si>
  <si>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</si>
  <si>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</si>
  <si>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</si>
  <si>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</si>
  <si>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</si>
  <si>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</si>
  <si>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</si>
  <si>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</si>
  <si>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</si>
  <si>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</si>
  <si>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</si>
  <si>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</si>
  <si>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</si>
  <si>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</si>
  <si>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</si>
  <si>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</si>
  <si>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</si>
  <si>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</si>
  <si>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</si>
  <si>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</si>
  <si>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</si>
  <si>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</si>
  <si>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</si>
  <si>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</si>
  <si>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</si>
  <si>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</si>
  <si>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</si>
  <si>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</si>
  <si>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</si>
  <si>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</si>
  <si>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</si>
  <si>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</si>
  <si>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</si>
  <si>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</si>
  <si>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</si>
  <si>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</si>
  <si>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</si>
  <si>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</si>
  <si>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</si>
  <si>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</si>
  <si>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</si>
  <si>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</si>
  <si>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</si>
  <si>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</si>
  <si>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</si>
  <si>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</si>
  <si>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</si>
  <si>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</si>
  <si>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</si>
  <si>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</si>
  <si>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</si>
  <si>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</si>
  <si>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</si>
  <si>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</si>
  <si>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</si>
  <si>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</si>
  <si>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</si>
  <si>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</si>
  <si>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</si>
  <si>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</si>
  <si>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</si>
  <si>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</si>
  <si>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</si>
  <si>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</si>
  <si>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</si>
  <si>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</si>
  <si>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</si>
  <si>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</si>
  <si>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</si>
  <si>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</si>
  <si>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</si>
  <si>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</si>
  <si>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</si>
  <si>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</si>
  <si>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</si>
  <si>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</si>
  <si>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</si>
  <si>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</si>
  <si>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</si>
  <si>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</si>
  <si>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</si>
  <si>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</si>
  <si>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</si>
  <si>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</si>
  <si>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</si>
  <si>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</si>
  <si>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</si>
  <si>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</si>
  <si>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</si>
  <si>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</si>
  <si>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</si>
  <si>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</si>
  <si>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</si>
  <si>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</si>
  <si>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</si>
  <si>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</si>
  <si>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</si>
  <si>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</si>
  <si>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</si>
  <si>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</si>
  <si>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</si>
  <si>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</si>
  <si>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</si>
  <si>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</si>
  <si>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</si>
  <si>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</si>
  <si>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</si>
  <si>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</si>
  <si>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</si>
  <si>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</si>
  <si>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</si>
  <si>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</si>
  <si>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</si>
  <si>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</si>
  <si>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</si>
  <si>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</si>
  <si>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</si>
  <si>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</si>
  <si>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</si>
  <si>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</si>
  <si>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</si>
  <si>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</si>
  <si>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</si>
  <si>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</si>
  <si>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</si>
  <si>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</si>
  <si>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</si>
  <si>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</si>
  <si>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</si>
  <si>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</si>
  <si>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</si>
  <si>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</si>
  <si>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</si>
  <si>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</si>
  <si>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</si>
  <si>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</si>
  <si>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</si>
  <si>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</si>
  <si>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</si>
  <si>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</si>
  <si>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</si>
  <si>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</si>
  <si>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</si>
  <si>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</si>
  <si>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</si>
  <si>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</si>
  <si>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</si>
  <si>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</si>
  <si>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</si>
  <si>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</si>
  <si>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</si>
  <si>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</si>
  <si>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</si>
  <si>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</si>
  <si>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</si>
  <si>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</si>
  <si>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</si>
  <si>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</si>
  <si>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</si>
  <si>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</si>
  <si>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</si>
  <si>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</si>
  <si>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</si>
  <si>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</si>
  <si>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</si>
  <si>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</si>
  <si>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</si>
  <si>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</si>
  <si>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</si>
  <si>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</si>
  <si>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</si>
  <si>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</si>
  <si>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</si>
  <si>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</si>
  <si>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</si>
  <si>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</si>
  <si>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</si>
  <si>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</si>
  <si>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</si>
  <si>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</si>
  <si>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</si>
  <si>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</si>
  <si>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</si>
  <si>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</si>
  <si>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</si>
  <si>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</si>
  <si>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</si>
  <si>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</si>
  <si>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</si>
  <si>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</si>
  <si>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</si>
  <si>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</si>
  <si>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</si>
  <si>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</si>
  <si>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</si>
  <si>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</si>
  <si>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</si>
  <si>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</si>
  <si>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</si>
  <si>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</si>
  <si>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</si>
  <si>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</si>
  <si>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</si>
  <si>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</si>
  <si>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</si>
  <si>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</si>
  <si>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</si>
  <si>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</si>
  <si>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</si>
  <si>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</si>
  <si>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</si>
  <si>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</si>
  <si>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</si>
  <si>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</si>
  <si>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</si>
  <si>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</si>
  <si>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</si>
  <si>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</si>
  <si>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</si>
  <si>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</si>
  <si>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</si>
  <si>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</si>
  <si>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</si>
  <si>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</si>
  <si>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</si>
  <si>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</si>
  <si>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</si>
  <si>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</si>
  <si>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</si>
  <si>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</si>
  <si>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</si>
  <si>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</si>
  <si>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</si>
  <si>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</si>
  <si>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</si>
  <si>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</si>
  <si>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</si>
  <si>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</si>
  <si>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</si>
  <si>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</si>
  <si>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</si>
  <si>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</si>
  <si>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</si>
  <si>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</si>
  <si>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</si>
  <si>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</si>
  <si>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</si>
  <si>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</si>
  <si>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</si>
  <si>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</si>
  <si>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</si>
  <si>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</si>
  <si>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</si>
  <si>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</si>
  <si>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</si>
  <si>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</si>
  <si>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</si>
  <si>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</si>
  <si>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</si>
  <si>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</si>
  <si>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</si>
  <si>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</si>
  <si>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</si>
  <si>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</si>
  <si>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</si>
  <si>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</si>
  <si>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</si>
  <si>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</si>
  <si>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</si>
  <si>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</si>
  <si>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</si>
  <si>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</si>
  <si>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</si>
  <si>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</si>
  <si>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</si>
  <si>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</si>
  <si>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</si>
  <si>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</si>
  <si>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</si>
  <si>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</si>
  <si>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</si>
  <si>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</si>
  <si>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</si>
  <si>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</si>
  <si>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</si>
  <si>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</si>
  <si>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</si>
  <si>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</si>
  <si>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</si>
  <si>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</si>
  <si>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</si>
  <si>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</si>
  <si>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</si>
  <si>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</si>
  <si>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</si>
  <si>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</si>
  <si>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</si>
  <si>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</si>
  <si>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</si>
  <si>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</si>
  <si>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</si>
  <si>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</si>
  <si>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</si>
  <si>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</si>
  <si>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</si>
  <si>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</si>
  <si>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</si>
  <si>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</si>
  <si>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</si>
  <si>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</si>
  <si>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</si>
  <si>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</si>
  <si>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</si>
  <si>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</si>
  <si>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</si>
  <si>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</si>
  <si>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</si>
  <si>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</si>
  <si>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</si>
  <si>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</si>
  <si>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</si>
  <si>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</si>
  <si>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</si>
  <si>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</si>
  <si>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</si>
  <si>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</si>
  <si>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</si>
  <si>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</si>
  <si>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</si>
  <si>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</si>
  <si>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</si>
  <si>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</si>
  <si>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</si>
  <si>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</si>
  <si>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</si>
  <si>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</si>
  <si>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</si>
  <si>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</si>
  <si>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</si>
  <si>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</si>
  <si>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</si>
  <si>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</si>
  <si>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</si>
  <si>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</si>
  <si>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</si>
  <si>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</si>
  <si>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</si>
  <si>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</si>
  <si>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</si>
  <si>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</si>
  <si>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</si>
  <si>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</si>
  <si>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</si>
  <si>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</si>
  <si>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</si>
  <si>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</si>
  <si>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</si>
  <si>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</si>
  <si>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</si>
  <si>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</si>
  <si>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</si>
  <si>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</si>
  <si>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</si>
  <si>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</si>
  <si>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</si>
  <si>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</si>
  <si>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</si>
  <si>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</si>
  <si>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</si>
  <si>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</si>
  <si>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</si>
  <si>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</si>
  <si>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</si>
  <si>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</si>
  <si>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</si>
  <si>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</si>
  <si>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</si>
  <si>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</si>
  <si>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</si>
  <si>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</si>
  <si>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</si>
  <si>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</si>
  <si>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</si>
  <si>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</si>
  <si>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</si>
  <si>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</si>
  <si>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</si>
  <si>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</si>
  <si>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</si>
  <si>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</si>
  <si>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</si>
  <si>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</si>
  <si>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</si>
  <si>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</si>
  <si>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</si>
  <si>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</si>
  <si>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</si>
  <si>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</si>
  <si>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</si>
  <si>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</si>
  <si>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</si>
  <si>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</si>
  <si>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</si>
  <si>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</si>
  <si>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</si>
  <si>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</si>
  <si>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</si>
  <si>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</si>
  <si>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</si>
  <si>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</si>
  <si>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</si>
  <si>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</si>
  <si>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</si>
  <si>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</si>
  <si>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</si>
  <si>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</si>
  <si>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</si>
  <si>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</si>
  <si>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</si>
  <si>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</si>
  <si>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</si>
  <si>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</si>
  <si>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</si>
  <si>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</si>
  <si>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</si>
  <si>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</si>
  <si>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</si>
  <si>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</si>
  <si>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</si>
  <si>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</si>
  <si>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</si>
  <si>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</si>
  <si>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</si>
  <si>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</si>
  <si>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</si>
  <si>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</si>
  <si>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</si>
  <si>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</si>
  <si>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</si>
  <si>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</si>
  <si>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</si>
  <si>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</si>
  <si>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</si>
  <si>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</si>
  <si>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</si>
  <si>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</si>
  <si>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</si>
  <si>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</si>
  <si>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</si>
  <si>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</si>
  <si>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</si>
  <si>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</si>
  <si>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</si>
  <si>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</si>
  <si>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</si>
  <si>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</si>
  <si>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</si>
  <si>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</si>
  <si>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</si>
  <si>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</si>
  <si>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</si>
  <si>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</si>
  <si>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</si>
  <si>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</si>
  <si>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</si>
  <si>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</si>
  <si>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</si>
  <si>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</si>
  <si>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</si>
  <si>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</si>
  <si>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</si>
  <si>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</si>
  <si>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</si>
  <si>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</si>
  <si>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</si>
  <si>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</si>
  <si>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</si>
  <si>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</si>
  <si>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</si>
  <si>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</si>
  <si>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</si>
  <si>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</si>
  <si>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</si>
  <si>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</si>
  <si>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</si>
  <si>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</si>
  <si>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</si>
  <si>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</si>
  <si>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</si>
  <si>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</si>
  <si>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</si>
  <si>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</si>
  <si>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</si>
  <si>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</si>
  <si>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</si>
  <si>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</si>
  <si>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</si>
  <si>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</si>
  <si>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</si>
  <si>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</si>
  <si>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</si>
  <si>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</si>
  <si>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</si>
  <si>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</si>
  <si>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</si>
  <si>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</si>
  <si>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</si>
  <si>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</si>
  <si>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</si>
  <si>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</si>
  <si>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</si>
  <si>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</si>
  <si>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</si>
  <si>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</si>
  <si>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</si>
  <si>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</si>
  <si>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</si>
  <si>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</si>
  <si>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</si>
  <si>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</si>
  <si>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</si>
  <si>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</si>
  <si>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</si>
  <si>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</si>
  <si>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</si>
  <si>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</si>
  <si>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</si>
  <si>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</si>
  <si>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</si>
  <si>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</si>
  <si>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</si>
  <si>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</si>
  <si>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</si>
  <si>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</si>
  <si>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</si>
  <si>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</si>
  <si>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</si>
  <si>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</si>
  <si>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</si>
  <si>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</si>
  <si>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</si>
  <si>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</si>
  <si>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</si>
  <si>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</si>
  <si>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</si>
  <si>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</si>
  <si>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</si>
  <si>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</si>
  <si>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</si>
  <si>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</si>
  <si>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</si>
  <si>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</si>
  <si>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</si>
  <si>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</si>
  <si>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</si>
  <si>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</si>
  <si>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</si>
  <si>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</si>
  <si>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</si>
  <si>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</si>
  <si>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</si>
  <si>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</si>
  <si>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</si>
  <si>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</si>
  <si>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</si>
  <si>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</si>
  <si>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</si>
  <si>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</si>
  <si>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</si>
  <si>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</si>
  <si>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</si>
  <si>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</si>
  <si>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</si>
  <si>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</si>
  <si>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</si>
  <si>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</si>
  <si>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</si>
  <si>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</si>
  <si>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</si>
  <si>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</si>
  <si>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</si>
  <si>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</si>
  <si>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</si>
  <si>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</si>
  <si>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</si>
  <si>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</si>
  <si>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</si>
  <si>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</si>
  <si>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</si>
  <si>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</si>
  <si>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</si>
  <si>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</si>
  <si>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</si>
  <si>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</si>
  <si>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</si>
  <si>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</si>
  <si>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</si>
  <si>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</si>
  <si>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</si>
  <si>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</si>
  <si>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</si>
  <si>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</si>
  <si>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</si>
  <si>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</si>
  <si>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</si>
  <si>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</si>
  <si>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</si>
  <si>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</si>
  <si>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</si>
  <si>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</si>
  <si>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</si>
  <si>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</si>
  <si>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</si>
  <si>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</si>
  <si>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</si>
  <si>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</si>
  <si>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</si>
  <si>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</si>
  <si>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</si>
  <si>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</si>
  <si>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</si>
  <si>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</si>
  <si>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</si>
  <si>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</si>
  <si>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</si>
  <si>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</si>
  <si>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</si>
  <si>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</si>
  <si>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</si>
  <si>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</si>
  <si>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</si>
  <si>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</si>
  <si>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</si>
  <si>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</si>
  <si>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</si>
  <si>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</si>
  <si>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</si>
  <si>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</si>
  <si>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</si>
  <si>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</si>
  <si>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</si>
  <si>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</si>
  <si>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</si>
  <si>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</si>
  <si>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</si>
  <si>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</si>
  <si>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</si>
  <si>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</si>
  <si>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</si>
  <si>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</si>
  <si>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</si>
  <si>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</si>
  <si>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</si>
  <si>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</si>
  <si>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</si>
  <si>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</si>
  <si>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</si>
  <si>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</si>
  <si>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</si>
  <si>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</si>
  <si>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</si>
  <si>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</si>
  <si>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</si>
  <si>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</si>
  <si>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</si>
  <si>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</si>
  <si>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</si>
  <si>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</si>
  <si>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</si>
  <si>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</si>
  <si>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</si>
  <si>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</si>
  <si>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</si>
  <si>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</si>
  <si>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</si>
  <si>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</si>
  <si>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</si>
  <si>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</si>
  <si>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</si>
  <si>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</si>
  <si>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</si>
  <si>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</si>
  <si>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</si>
  <si>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</si>
  <si>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</si>
  <si>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</si>
  <si>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</si>
  <si>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</si>
  <si>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</si>
  <si>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</si>
  <si>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</si>
  <si>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</si>
  <si>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</si>
  <si>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</si>
  <si>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</si>
  <si>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</si>
  <si>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</si>
  <si>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</si>
  <si>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</si>
  <si>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</si>
  <si>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</si>
  <si>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</si>
  <si>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</si>
  <si>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</si>
  <si>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</si>
  <si>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</si>
  <si>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</si>
  <si>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</si>
  <si>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</si>
  <si>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</si>
  <si>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</si>
  <si>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</si>
  <si>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</si>
  <si>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</si>
  <si>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</si>
  <si>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</si>
  <si>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</si>
  <si>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</si>
  <si>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</si>
  <si>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</si>
  <si>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</si>
  <si>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</si>
  <si>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</si>
  <si>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</si>
  <si>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</si>
  <si>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</si>
  <si>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</si>
  <si>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</si>
  <si>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</si>
  <si>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</si>
  <si>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</si>
  <si>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</si>
  <si>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</si>
  <si>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</si>
  <si>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</si>
  <si>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</si>
  <si>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</si>
  <si>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</si>
  <si>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</si>
  <si>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</si>
  <si>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</si>
  <si>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</si>
  <si>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</si>
  <si>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</si>
  <si>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</si>
  <si>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</si>
  <si>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</si>
  <si>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</si>
  <si>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</si>
  <si>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</si>
  <si>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</si>
  <si>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</si>
  <si>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</si>
  <si>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</si>
  <si>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</si>
  <si>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</si>
  <si>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</si>
  <si>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</si>
  <si>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</si>
  <si>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</si>
  <si>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</si>
  <si>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</si>
  <si>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</si>
  <si>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</si>
  <si>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</si>
  <si>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</si>
  <si>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</si>
  <si>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</si>
  <si>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</si>
  <si>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</si>
  <si>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</si>
  <si>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</si>
  <si>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</si>
  <si>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</si>
  <si>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</si>
  <si>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</si>
  <si>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</si>
  <si>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</si>
  <si>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</si>
  <si>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</si>
  <si>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</si>
  <si>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</si>
  <si>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</si>
  <si>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</si>
  <si>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</si>
  <si>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</si>
  <si>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</si>
  <si>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</si>
  <si>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</si>
  <si>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</si>
  <si>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</si>
  <si>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</si>
  <si>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</si>
  <si>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</si>
  <si>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</si>
  <si>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</si>
  <si>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</si>
  <si>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</si>
  <si>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</si>
  <si>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</si>
  <si>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</si>
  <si>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</si>
  <si>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</si>
  <si>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</si>
  <si>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</si>
  <si>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</si>
  <si>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</si>
  <si>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</si>
  <si>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</si>
  <si>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</si>
  <si>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</si>
  <si>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</si>
  <si>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</si>
  <si>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</si>
  <si>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</si>
  <si>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</si>
  <si>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</si>
  <si>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</si>
  <si>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</si>
  <si>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</si>
  <si>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</si>
  <si>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</si>
  <si>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</si>
  <si>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</si>
  <si>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</si>
  <si>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</si>
  <si>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</si>
  <si>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</si>
  <si>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</si>
  <si>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</si>
  <si>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</si>
  <si>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</si>
  <si>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</si>
  <si>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</si>
  <si>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</si>
  <si>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</si>
  <si>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</si>
  <si>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</si>
  <si>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</si>
  <si>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</si>
  <si>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</si>
  <si>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</si>
  <si>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</si>
  <si>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</si>
  <si>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</si>
  <si>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</si>
  <si>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</si>
  <si>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</si>
  <si>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</si>
  <si>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</si>
  <si>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</si>
  <si>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</si>
  <si>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</si>
  <si>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</si>
  <si>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</si>
  <si>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</si>
  <si>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</si>
  <si>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</si>
  <si>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</si>
  <si>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</si>
  <si>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</si>
  <si>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</si>
  <si>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</si>
  <si>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</si>
  <si>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</si>
  <si>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</si>
  <si>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</si>
  <si>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</si>
  <si>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</si>
  <si>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</si>
  <si>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</si>
  <si>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</si>
  <si>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</si>
  <si>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</si>
  <si>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</si>
  <si>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</si>
  <si>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</si>
  <si>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</si>
  <si>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</si>
  <si>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</si>
  <si>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</si>
  <si>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</si>
  <si>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</si>
  <si>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</si>
  <si>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</si>
  <si>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</si>
  <si>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</si>
  <si>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</si>
  <si>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</si>
  <si>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</si>
  <si>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</si>
  <si>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</si>
  <si>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</si>
  <si>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</si>
  <si>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</si>
  <si>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</si>
  <si>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</si>
  <si>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</si>
  <si>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</si>
  <si>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</si>
  <si>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</si>
  <si>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</si>
  <si>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</si>
  <si>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</si>
  <si>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</si>
  <si>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</si>
  <si>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</si>
  <si>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</si>
  <si>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</si>
  <si>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</si>
  <si>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</si>
  <si>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</si>
  <si>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</si>
  <si>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</si>
  <si>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</si>
  <si>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</si>
  <si>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</si>
  <si>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</si>
  <si>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</si>
  <si>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</si>
  <si>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</si>
  <si>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</si>
  <si>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</si>
  <si>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</si>
  <si>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</si>
  <si>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</si>
  <si>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</si>
  <si>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</si>
  <si>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</si>
  <si>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</si>
  <si>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</si>
  <si>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</si>
  <si>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</si>
  <si>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</si>
  <si>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</si>
  <si>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</si>
  <si>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</si>
  <si>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</si>
  <si>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</si>
  <si>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</si>
  <si>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</si>
  <si>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</si>
  <si>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</si>
  <si>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</si>
  <si>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</si>
  <si>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</si>
  <si>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</si>
  <si>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</si>
  <si>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</si>
  <si>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</si>
  <si>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</si>
  <si>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</si>
  <si>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</si>
  <si>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</si>
  <si>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</si>
  <si>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</si>
  <si>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</si>
  <si>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</si>
  <si>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</si>
  <si>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</si>
  <si>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</si>
  <si>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</si>
  <si>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</si>
  <si>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</si>
  <si>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</si>
  <si>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</si>
  <si>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</si>
  <si>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</si>
  <si>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</si>
  <si>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</si>
  <si>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</si>
  <si>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</si>
  <si>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</si>
  <si>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</si>
  <si>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</si>
  <si>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</si>
  <si>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</si>
  <si>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</si>
  <si>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</si>
  <si>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</si>
  <si>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</si>
  <si>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</si>
  <si>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</si>
  <si>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</si>
  <si>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</si>
  <si>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</si>
  <si>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</si>
  <si>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</si>
  <si>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</si>
  <si>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</si>
  <si>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</si>
  <si>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</si>
  <si>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</si>
  <si>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</si>
  <si>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</si>
  <si>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</si>
  <si>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</si>
  <si>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</si>
  <si>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</si>
  <si>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</si>
  <si>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</si>
  <si>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</si>
  <si>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</si>
  <si>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</si>
  <si>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</si>
  <si>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</si>
  <si>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</si>
  <si>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</si>
  <si>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</si>
  <si>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</si>
  <si>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</si>
  <si>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</si>
  <si>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</si>
  <si>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</si>
  <si>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</si>
  <si>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</si>
  <si>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</si>
  <si>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</si>
  <si>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</si>
  <si>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</si>
  <si>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</si>
  <si>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</si>
  <si>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</si>
  <si>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</si>
  <si>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</si>
  <si>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</si>
  <si>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</si>
  <si>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</si>
  <si>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</si>
  <si>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</si>
  <si>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</si>
  <si>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</si>
  <si>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</si>
  <si>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</si>
  <si>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</si>
  <si>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</si>
  <si>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</si>
  <si>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</si>
  <si>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</si>
  <si>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</si>
  <si>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</si>
  <si>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</si>
  <si>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</si>
  <si>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</si>
  <si>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</si>
  <si>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</si>
  <si>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</si>
  <si>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</si>
  <si>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</si>
  <si>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</si>
  <si>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</si>
  <si>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</si>
  <si>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</si>
  <si>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</si>
  <si>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</si>
  <si>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</si>
  <si>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</si>
  <si>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</si>
  <si>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</si>
  <si>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</si>
  <si>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</si>
  <si>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</si>
  <si>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</si>
  <si>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</si>
  <si>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</si>
  <si>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</si>
  <si>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</si>
  <si>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</si>
  <si>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</si>
  <si>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</si>
  <si>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</si>
  <si>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</si>
  <si>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</si>
  <si>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</si>
  <si>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</si>
  <si>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</si>
  <si>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</si>
  <si>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</si>
  <si>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</si>
  <si>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</si>
  <si>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</si>
  <si>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</si>
  <si>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</si>
  <si>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</si>
  <si>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</si>
  <si>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</si>
  <si>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</si>
  <si>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</si>
  <si>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</si>
  <si>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</si>
  <si>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</si>
  <si>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</si>
  <si>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</si>
  <si>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</si>
  <si>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</si>
  <si>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</si>
  <si>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</si>
  <si>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</si>
  <si>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</si>
  <si>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</si>
  <si>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</si>
  <si>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</si>
  <si>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</si>
  <si>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</si>
  <si>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</si>
  <si>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</si>
  <si>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</si>
  <si>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</si>
  <si>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</si>
  <si>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</si>
  <si>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</si>
  <si>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</si>
  <si>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</si>
  <si>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</si>
  <si>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</si>
  <si>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</si>
  <si>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</si>
  <si>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</si>
  <si>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</si>
  <si>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</si>
  <si>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</si>
  <si>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</si>
  <si>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</si>
  <si>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</si>
  <si>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</si>
  <si>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</si>
  <si>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</si>
  <si>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</si>
  <si>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</si>
  <si>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</si>
  <si>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</si>
  <si>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</si>
  <si>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</si>
  <si>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</si>
  <si>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</si>
  <si>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</si>
  <si>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</si>
  <si>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</si>
  <si>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</si>
  <si>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</si>
  <si>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</si>
  <si>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</si>
  <si>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</si>
  <si>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</si>
  <si>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</si>
  <si>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</si>
  <si>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</si>
  <si>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</si>
  <si>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</si>
  <si>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</si>
  <si>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</si>
  <si>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</si>
  <si>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</si>
  <si>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</si>
  <si>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</si>
  <si>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</si>
  <si>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</si>
  <si>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</si>
  <si>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</si>
  <si>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</si>
  <si>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</si>
  <si>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</si>
  <si>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</si>
  <si>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</si>
  <si>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</si>
  <si>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</si>
  <si>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</si>
  <si>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</si>
  <si>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</si>
  <si>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</si>
  <si>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</si>
  <si>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</si>
  <si>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</si>
  <si>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</si>
  <si>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</si>
  <si>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</si>
  <si>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</si>
  <si>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</si>
  <si>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</si>
  <si>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</si>
  <si>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</si>
  <si>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</si>
  <si>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</si>
  <si>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</si>
  <si>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</si>
  <si>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</si>
  <si>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</si>
  <si>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</si>
  <si>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</si>
  <si>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</si>
  <si>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</si>
  <si>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</si>
  <si>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</si>
  <si>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</si>
  <si>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</si>
  <si>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</si>
  <si>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</si>
  <si>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</si>
  <si>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</si>
  <si>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</si>
  <si>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</si>
  <si>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</si>
  <si>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</si>
  <si>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</si>
  <si>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</si>
  <si>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</si>
  <si>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</si>
  <si>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</si>
  <si>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</si>
  <si>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</si>
  <si>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</si>
  <si>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</si>
  <si>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</si>
  <si>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</si>
  <si>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</si>
  <si>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</si>
  <si>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</si>
  <si>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</si>
  <si>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</si>
  <si>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</si>
  <si>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</si>
  <si>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</si>
  <si>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</si>
  <si>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</si>
  <si>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</si>
  <si>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</si>
  <si>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</si>
  <si>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</si>
  <si>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</si>
  <si>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</si>
  <si>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</si>
  <si>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</si>
  <si>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</si>
  <si>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</si>
  <si>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</si>
  <si>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</si>
  <si>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</si>
  <si>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</si>
  <si>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</si>
  <si>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</si>
  <si>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</si>
  <si>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</si>
  <si>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</si>
  <si>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</si>
  <si>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</si>
  <si>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</si>
  <si>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</si>
  <si>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</si>
  <si>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</si>
  <si>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</si>
  <si>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</si>
  <si>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</si>
  <si>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</si>
  <si>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</si>
  <si>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</si>
  <si>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</si>
  <si>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</si>
  <si>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</si>
  <si>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</si>
  <si>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</si>
  <si>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</si>
  <si>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</si>
  <si>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</si>
  <si>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</si>
  <si>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</si>
  <si>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</si>
  <si>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</si>
  <si>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</si>
  <si>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</si>
  <si>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</si>
  <si>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</si>
  <si>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</si>
  <si>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</si>
  <si>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</si>
  <si>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</si>
  <si>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</si>
  <si>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</si>
  <si>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</si>
  <si>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</si>
  <si>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</si>
  <si>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</si>
  <si>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</si>
  <si>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</si>
  <si>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</si>
  <si>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</si>
  <si>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</si>
  <si>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</si>
  <si>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</si>
  <si>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</si>
  <si>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</si>
  <si>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</si>
  <si>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</si>
  <si>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</si>
  <si>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</si>
  <si>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</si>
  <si>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</si>
  <si>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</si>
  <si>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</si>
  <si>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</si>
  <si>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</si>
  <si>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</si>
  <si>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</si>
  <si>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</si>
  <si>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</si>
  <si>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</si>
  <si>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</si>
  <si>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</si>
  <si>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</si>
  <si>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</si>
  <si>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</si>
  <si>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</si>
  <si>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</si>
  <si>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</si>
  <si>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</si>
  <si>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</si>
  <si>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</si>
  <si>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</si>
  <si>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</si>
  <si>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</si>
  <si>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</si>
  <si>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</si>
  <si>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</si>
  <si>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</si>
  <si>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</si>
  <si>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</si>
  <si>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</si>
  <si>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</si>
  <si>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</si>
  <si>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</si>
  <si>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</si>
  <si>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</si>
  <si>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</si>
  <si>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</si>
  <si>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</si>
  <si>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</si>
  <si>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</si>
  <si>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</si>
  <si>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</si>
  <si>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</si>
  <si>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</si>
  <si>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</si>
  <si>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</si>
  <si>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</si>
  <si>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</si>
  <si>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</si>
  <si>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</si>
  <si>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</si>
  <si>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</si>
  <si>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</si>
  <si>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</si>
  <si>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</si>
  <si>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</si>
  <si>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</si>
  <si>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</si>
  <si>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</si>
  <si>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</si>
  <si>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</si>
  <si>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</si>
  <si>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</si>
  <si>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</si>
  <si>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</si>
  <si>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</si>
  <si>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</si>
  <si>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</si>
  <si>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</si>
  <si>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</si>
  <si>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</si>
  <si>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</si>
  <si>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</si>
  <si>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</si>
  <si>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</si>
  <si>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</si>
  <si>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</si>
  <si>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</si>
  <si>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</si>
  <si>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</si>
  <si>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</si>
  <si>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</si>
  <si>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</si>
  <si>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</si>
  <si>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</si>
  <si>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</si>
  <si>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</si>
  <si>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</si>
  <si>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</si>
  <si>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</si>
  <si>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</si>
  <si>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</si>
  <si>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</si>
  <si>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</si>
  <si>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</si>
  <si>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</si>
  <si>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</si>
  <si>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</si>
  <si>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</si>
  <si>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</si>
  <si>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</si>
  <si>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</si>
  <si>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</si>
  <si>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</si>
  <si>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</si>
  <si>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</si>
  <si>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</si>
  <si>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</si>
  <si>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</si>
  <si>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</si>
  <si>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</si>
  <si>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</si>
  <si>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</si>
  <si>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</si>
  <si>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</si>
  <si>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</si>
  <si>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</si>
  <si>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</si>
  <si>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</si>
  <si>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</si>
  <si>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</si>
  <si>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</si>
  <si>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</si>
  <si>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</si>
  <si>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</si>
  <si>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</si>
  <si>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</si>
  <si>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</si>
  <si>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</si>
  <si>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</si>
  <si>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</si>
  <si>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</si>
  <si>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</si>
  <si>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</si>
  <si>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</si>
  <si>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</si>
  <si>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</si>
  <si>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</si>
  <si>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</si>
  <si>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</si>
  <si>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</si>
  <si>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</si>
  <si>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</si>
  <si>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</si>
  <si>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</si>
  <si>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</si>
  <si>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</si>
  <si>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</si>
  <si>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</si>
  <si>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</si>
  <si>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</si>
  <si>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</si>
  <si>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</si>
  <si>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</si>
  <si>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</si>
  <si>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</si>
  <si>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</si>
  <si>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</si>
  <si>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</si>
  <si>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</si>
  <si>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</si>
  <si>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</si>
  <si>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</si>
  <si>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</si>
  <si>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</si>
  <si>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</si>
  <si>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</si>
  <si>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</si>
  <si>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</si>
  <si>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</si>
  <si>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</si>
  <si>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</si>
  <si>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</si>
  <si>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</si>
  <si>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</si>
  <si>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</si>
  <si>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</si>
  <si>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</si>
  <si>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</si>
  <si>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</si>
  <si>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</si>
  <si>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</si>
  <si>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</si>
  <si>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</si>
  <si>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</si>
  <si>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</si>
  <si>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</si>
  <si>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</si>
  <si>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</si>
  <si>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</si>
  <si>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</si>
  <si>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</si>
  <si>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</si>
  <si>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</si>
  <si>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</si>
  <si>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</si>
  <si>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</si>
  <si>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</si>
  <si>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</si>
  <si>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</si>
  <si>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</si>
  <si>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</si>
  <si>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</si>
  <si>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</si>
  <si>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</si>
  <si>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</si>
  <si>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</si>
  <si>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</si>
  <si>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</si>
  <si>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</si>
  <si>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</si>
  <si>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</si>
  <si>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</si>
  <si>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</si>
  <si>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</si>
  <si>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</si>
  <si>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</si>
  <si>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</si>
  <si>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</si>
  <si>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</si>
  <si>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</si>
  <si>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</si>
  <si>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</si>
  <si>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</si>
  <si>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</si>
  <si>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</si>
  <si>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</si>
  <si>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</si>
  <si>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</si>
  <si>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</si>
  <si>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</si>
  <si>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</si>
  <si>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</si>
  <si>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</si>
  <si>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</si>
  <si>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</si>
  <si>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</si>
  <si>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</si>
  <si>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</si>
  <si>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</si>
  <si>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</si>
  <si>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</si>
  <si>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</si>
  <si>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</si>
  <si>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</si>
  <si>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</si>
  <si>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</si>
  <si>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</si>
  <si>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</si>
  <si>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</si>
  <si>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</si>
  <si>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</si>
  <si>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</si>
  <si>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</si>
  <si>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</si>
  <si>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</si>
  <si>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</si>
  <si>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</si>
  <si>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</si>
  <si>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</si>
  <si>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</si>
  <si>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</si>
  <si>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</si>
  <si>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</si>
  <si>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</si>
  <si>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</si>
  <si>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</si>
  <si>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</si>
  <si>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</si>
  <si>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</si>
  <si>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</si>
  <si>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</si>
  <si>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</si>
  <si>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</si>
  <si>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</si>
  <si>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</si>
  <si>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</si>
  <si>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</si>
  <si>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</si>
  <si>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</si>
  <si>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</si>
  <si>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</si>
  <si>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</si>
  <si>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</si>
  <si>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</si>
  <si>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</si>
  <si>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</si>
  <si>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</si>
  <si>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</si>
  <si>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</si>
  <si>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</si>
  <si>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</si>
  <si>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</si>
  <si>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</si>
  <si>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</si>
  <si>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</si>
  <si>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</si>
  <si>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</si>
  <si>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</si>
  <si>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</si>
  <si>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</si>
  <si>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</si>
  <si>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</si>
  <si>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</si>
  <si>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</si>
  <si>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</si>
  <si>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</si>
  <si>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</si>
  <si>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</si>
  <si>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</si>
  <si>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</si>
  <si>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</si>
  <si>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</si>
  <si>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</si>
  <si>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</si>
  <si>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</si>
  <si>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</si>
  <si>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</si>
  <si>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</si>
  <si>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</si>
  <si>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</si>
  <si>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</si>
  <si>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</si>
  <si>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</si>
  <si>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</si>
  <si>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</si>
  <si>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</si>
  <si>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</si>
  <si>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</si>
  <si>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</si>
  <si>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</si>
  <si>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</si>
  <si>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</si>
  <si>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</si>
  <si>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</si>
  <si>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</si>
  <si>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</si>
  <si>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</si>
  <si>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</si>
  <si>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</si>
  <si>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</si>
  <si>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</si>
  <si>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</si>
  <si>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</si>
  <si>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</si>
  <si>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</si>
  <si>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</si>
  <si>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</si>
  <si>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</si>
  <si>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</si>
  <si>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</si>
  <si>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</si>
  <si>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</si>
  <si>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</si>
  <si>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</si>
  <si>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</si>
  <si>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</si>
  <si>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</si>
  <si>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</si>
  <si>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</si>
  <si>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</si>
  <si>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</si>
  <si>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</si>
  <si>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</si>
  <si>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</si>
  <si>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</si>
  <si>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</si>
  <si>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</si>
  <si>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</si>
  <si>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</si>
  <si>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</si>
  <si>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</si>
  <si>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</si>
  <si>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</si>
  <si>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</si>
  <si>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</si>
  <si>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</si>
  <si>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</si>
  <si>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</si>
  <si>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</si>
  <si>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</si>
  <si>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</si>
  <si>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</si>
  <si>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</si>
  <si>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</si>
  <si>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</si>
  <si>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</si>
  <si>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</si>
  <si>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</si>
  <si>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</si>
  <si>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</si>
  <si>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</si>
  <si>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</si>
  <si>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</si>
  <si>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</si>
  <si>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</si>
  <si>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</si>
  <si>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</si>
  <si>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</si>
  <si>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</si>
  <si>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</si>
  <si>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</si>
  <si>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</si>
  <si>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</si>
  <si>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</si>
  <si>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</si>
  <si>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</si>
  <si>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</si>
  <si>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</si>
  <si>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</si>
  <si>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</si>
  <si>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</si>
  <si>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</si>
  <si>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</si>
  <si>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</si>
  <si>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</si>
  <si>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</si>
  <si>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</si>
  <si>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</si>
  <si>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</si>
  <si>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</si>
  <si>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</si>
  <si>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</si>
  <si>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</si>
  <si>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</si>
  <si>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</si>
  <si>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</si>
  <si>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</si>
  <si>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</si>
  <si>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</si>
  <si>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</si>
  <si>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</si>
  <si>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</si>
  <si>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</si>
  <si>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</si>
  <si>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</si>
  <si>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</si>
  <si>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</si>
  <si>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</si>
  <si>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</si>
  <si>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</si>
  <si>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</si>
  <si>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</si>
  <si>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</si>
  <si>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</si>
  <si>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</si>
  <si>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</si>
  <si>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</si>
  <si>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</si>
  <si>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</si>
  <si>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</si>
  <si>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</si>
  <si>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</si>
  <si>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</si>
  <si>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</si>
  <si>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</si>
  <si>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</si>
  <si>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</si>
  <si>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</si>
  <si>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</si>
  <si>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</si>
  <si>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</si>
  <si>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</si>
  <si>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</si>
  <si>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</si>
  <si>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</si>
  <si>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</si>
  <si>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</si>
  <si>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</si>
  <si>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</si>
  <si>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</si>
  <si>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</si>
  <si>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</si>
  <si>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</si>
  <si>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</si>
  <si>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</si>
  <si>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</si>
  <si>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</si>
  <si>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</si>
  <si>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</si>
  <si>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</si>
  <si>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</si>
  <si>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</si>
  <si>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</si>
  <si>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</si>
  <si>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</si>
  <si>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</si>
  <si>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</si>
  <si>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</si>
  <si>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</si>
  <si>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</si>
  <si>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</si>
  <si>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</si>
  <si>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</si>
  <si>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</si>
  <si>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</si>
  <si>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</si>
  <si>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</si>
  <si>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</si>
  <si>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</si>
  <si>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</si>
  <si>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</si>
  <si>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</si>
  <si>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</si>
  <si>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</si>
  <si>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</si>
  <si>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</si>
  <si>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</si>
  <si>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</si>
  <si>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</si>
  <si>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</si>
  <si>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</si>
  <si>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</si>
  <si>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</si>
  <si>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</si>
  <si>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</si>
  <si>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</si>
  <si>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</si>
  <si>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</si>
  <si>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</si>
  <si>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</si>
  <si>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</si>
  <si>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</si>
  <si>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</si>
  <si>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</si>
  <si>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</si>
  <si>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</si>
  <si>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</si>
  <si>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</si>
  <si>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</si>
  <si>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</si>
  <si>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</si>
  <si>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</si>
  <si>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</si>
  <si>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</si>
  <si>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</si>
  <si>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</si>
  <si>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</si>
  <si>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</si>
  <si>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</si>
  <si>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</si>
  <si>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</si>
  <si>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</si>
  <si>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</si>
  <si>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</si>
  <si>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</si>
  <si>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</si>
  <si>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</si>
  <si>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</si>
  <si>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</si>
  <si>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</si>
  <si>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</si>
  <si>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</si>
  <si>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</si>
  <si>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</si>
  <si>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</si>
  <si>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</si>
  <si>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</si>
  <si>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</si>
  <si>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</si>
  <si>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</si>
  <si>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</si>
  <si>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</si>
  <si>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</si>
  <si>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</si>
  <si>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</si>
  <si>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</si>
  <si>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</si>
  <si>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</si>
  <si>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</si>
  <si>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</si>
  <si>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</si>
  <si>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</si>
  <si>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</si>
  <si>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</si>
  <si>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</si>
  <si>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</si>
  <si>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</si>
  <si>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</si>
  <si>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</si>
  <si>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</si>
  <si>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</si>
  <si>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</si>
  <si>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</si>
  <si>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</si>
  <si>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</si>
  <si>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</si>
  <si>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</si>
  <si>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</si>
  <si>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</si>
  <si>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</si>
  <si>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</si>
  <si>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</si>
  <si>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</si>
  <si>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</si>
  <si>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</si>
  <si>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</si>
  <si>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</si>
  <si>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</si>
  <si>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</si>
  <si>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</si>
  <si>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</si>
  <si>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</si>
  <si>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</si>
  <si>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</si>
  <si>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</si>
  <si>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</si>
  <si>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</si>
  <si>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</si>
  <si>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</si>
  <si>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</si>
  <si>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</si>
  <si>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</si>
  <si>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</si>
  <si>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</si>
  <si>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</si>
  <si>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</si>
  <si>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</si>
  <si>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</si>
  <si>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</si>
  <si>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</si>
  <si>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</si>
  <si>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</si>
  <si>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</si>
  <si>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</si>
  <si>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</si>
  <si>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</si>
  <si>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</si>
  <si>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</si>
  <si>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</si>
  <si>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</si>
  <si>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</si>
  <si>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</si>
  <si>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</si>
  <si>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</si>
  <si>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</si>
  <si>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</si>
  <si>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</si>
  <si>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</si>
  <si>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</si>
  <si>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</si>
  <si>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</si>
  <si>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</si>
  <si>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</si>
  <si>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</si>
  <si>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</si>
  <si>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</si>
  <si>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</si>
  <si>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</si>
  <si>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</si>
  <si>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</si>
  <si>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</si>
  <si>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</si>
  <si>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</si>
  <si>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</si>
  <si>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</si>
  <si>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</si>
  <si>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</si>
  <si>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</si>
  <si>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</si>
  <si>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</si>
  <si>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</si>
  <si>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</si>
  <si>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</si>
  <si>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</si>
  <si>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</si>
  <si>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</si>
  <si>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</si>
  <si>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</si>
  <si>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</si>
  <si>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</si>
  <si>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</si>
  <si>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</si>
  <si>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</si>
  <si>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</si>
  <si>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</si>
  <si>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</si>
  <si>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</si>
  <si>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</si>
  <si>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</si>
  <si>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</si>
  <si>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</si>
  <si>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</si>
  <si>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</si>
  <si>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</si>
  <si>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</si>
  <si>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</si>
  <si>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</si>
  <si>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</si>
  <si>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</si>
  <si>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</si>
  <si>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</si>
  <si>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</si>
  <si>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</si>
  <si>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</si>
  <si>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</si>
  <si>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</si>
  <si>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</si>
  <si>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</si>
  <si>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</si>
  <si>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</si>
  <si>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</si>
  <si>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</si>
  <si>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</si>
  <si>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</si>
  <si>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</si>
  <si>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</si>
  <si>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</si>
  <si>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</si>
  <si>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</si>
  <si>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</si>
  <si>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</si>
  <si>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</si>
  <si>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</si>
  <si>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</si>
  <si>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</si>
  <si>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</si>
  <si>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</si>
  <si>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</si>
  <si>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</si>
  <si>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</si>
  <si>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</si>
  <si>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</si>
  <si>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</si>
  <si>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</si>
  <si>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</si>
  <si>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</si>
  <si>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</si>
  <si>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</si>
  <si>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</si>
  <si>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</si>
  <si>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</si>
  <si>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</si>
  <si>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</si>
  <si>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</si>
  <si>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</si>
  <si>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</si>
  <si>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</si>
  <si>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</si>
  <si>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</si>
  <si>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</si>
  <si>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</si>
  <si>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</si>
  <si>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</si>
  <si>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</si>
  <si>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</si>
  <si>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</si>
  <si>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</si>
  <si>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</si>
  <si>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</si>
  <si>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</si>
  <si>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</si>
  <si>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</si>
  <si>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</si>
  <si>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</si>
  <si>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</si>
  <si>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</si>
  <si>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</si>
  <si>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</si>
  <si>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</si>
  <si>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</si>
  <si>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</si>
  <si>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</si>
  <si>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</si>
  <si>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</si>
  <si>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</si>
  <si>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</si>
  <si>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</si>
  <si>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</si>
  <si>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</si>
  <si>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</si>
  <si>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</si>
  <si>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</si>
  <si>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</si>
  <si>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</si>
  <si>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</si>
  <si>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</si>
  <si>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</si>
  <si>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</si>
  <si>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</si>
  <si>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</si>
  <si>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</si>
  <si>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</si>
  <si>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</si>
  <si>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</si>
  <si>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</si>
  <si>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</si>
  <si>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</si>
  <si>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</si>
  <si>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</si>
  <si>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</si>
  <si>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</si>
  <si>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</si>
  <si>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</si>
  <si>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</si>
  <si>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</si>
  <si>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</si>
  <si>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</si>
  <si>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</si>
  <si>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</si>
  <si>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</si>
  <si>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</si>
  <si>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</si>
  <si>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</si>
  <si>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</si>
  <si>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</si>
  <si>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</si>
  <si>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</si>
  <si>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</si>
  <si>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</si>
  <si>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</si>
  <si>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</si>
  <si>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</si>
  <si>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</si>
  <si>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</si>
  <si>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</si>
  <si>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</si>
  <si>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</si>
  <si>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</si>
  <si>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</si>
  <si>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</si>
  <si>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</si>
  <si>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</si>
  <si>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</si>
  <si>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</si>
  <si>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</si>
  <si>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</si>
  <si>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</si>
  <si>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</si>
  <si>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</si>
  <si>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</si>
  <si>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</si>
  <si>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</si>
  <si>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</si>
  <si>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</si>
  <si>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</si>
  <si>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</si>
  <si>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</si>
  <si>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</si>
  <si>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</si>
  <si>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</si>
  <si>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</si>
  <si>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</si>
  <si>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</si>
  <si>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</si>
  <si>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</si>
  <si>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</si>
  <si>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</si>
  <si>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</si>
  <si>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</si>
  <si>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</si>
  <si>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</si>
  <si>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</si>
  <si>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</si>
  <si>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</si>
  <si>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</si>
  <si>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</si>
  <si>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</si>
  <si>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</si>
  <si>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</si>
  <si>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</si>
  <si>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</si>
  <si>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</si>
  <si>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</si>
  <si>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</si>
  <si>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</si>
  <si>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</si>
  <si>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</si>
  <si>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</si>
  <si>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</si>
  <si>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</si>
  <si>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</si>
  <si>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</si>
  <si>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</si>
  <si>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</si>
  <si>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</si>
  <si>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</si>
  <si>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</si>
  <si>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</si>
  <si>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</si>
  <si>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</si>
  <si>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</si>
  <si>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</si>
  <si>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</si>
  <si>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</si>
  <si>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</si>
  <si>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</si>
  <si>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</si>
  <si>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</si>
  <si>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</si>
  <si>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</si>
  <si>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</si>
  <si>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</si>
  <si>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</si>
  <si>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</si>
  <si>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</si>
  <si>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</si>
  <si>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</si>
  <si>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</si>
  <si>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</si>
  <si>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</si>
  <si>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</si>
  <si>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</si>
  <si>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</si>
  <si>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</si>
  <si>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</si>
  <si>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</si>
  <si>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</si>
  <si>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</si>
  <si>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</si>
  <si>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</si>
  <si>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</si>
  <si>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</si>
  <si>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</si>
  <si>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</si>
  <si>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</si>
  <si>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</si>
  <si>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</si>
  <si>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</si>
  <si>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</si>
  <si>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</si>
  <si>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</si>
  <si>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</si>
  <si>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</si>
  <si>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</si>
  <si>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</si>
  <si>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</si>
  <si>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</si>
  <si>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</si>
  <si>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</si>
  <si>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</si>
  <si>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</si>
  <si>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</si>
  <si>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</si>
  <si>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</si>
  <si>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</si>
  <si>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</si>
  <si>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</si>
  <si>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</si>
  <si>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</si>
  <si>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</si>
  <si>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</si>
  <si>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</si>
  <si>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</si>
  <si>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</si>
  <si>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</si>
  <si>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</si>
  <si>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</si>
  <si>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</si>
  <si>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</si>
  <si>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</si>
  <si>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</si>
  <si>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</si>
  <si>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</si>
  <si>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</si>
  <si>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</si>
  <si>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</si>
  <si>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</si>
  <si>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</si>
  <si>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</si>
  <si>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</si>
  <si>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</si>
  <si>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</si>
  <si>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</si>
  <si>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</si>
  <si>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</si>
  <si>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</si>
  <si>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</si>
  <si>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</si>
  <si>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</si>
  <si>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</si>
  <si>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</si>
  <si>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</si>
  <si>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</si>
  <si>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</si>
  <si>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</si>
  <si>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</si>
  <si>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</si>
  <si>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</si>
  <si>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</si>
  <si>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</si>
  <si>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</si>
  <si>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</si>
  <si>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</si>
  <si>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</si>
  <si>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</si>
  <si>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</si>
  <si>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</si>
  <si>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</si>
  <si>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</si>
  <si>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</si>
  <si>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</si>
  <si>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</si>
  <si>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</si>
  <si>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</si>
  <si>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</si>
  <si>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</si>
  <si>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</si>
  <si>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</si>
  <si>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</si>
  <si>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</si>
  <si>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</si>
  <si>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</si>
  <si>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</si>
  <si>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</si>
  <si>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</si>
  <si>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</si>
  <si>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</si>
  <si>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</si>
  <si>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</si>
  <si>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</si>
  <si>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</si>
  <si>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</si>
  <si>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</si>
  <si>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</si>
  <si>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</si>
  <si>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</si>
  <si>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</si>
  <si>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</si>
  <si>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</si>
  <si>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</si>
  <si>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</si>
  <si>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</si>
  <si>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</si>
  <si>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</si>
  <si>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</si>
  <si>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</si>
  <si>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</si>
  <si>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</si>
  <si>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</si>
  <si>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</si>
  <si>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</si>
  <si>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</si>
  <si>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</si>
  <si>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</si>
  <si>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</si>
  <si>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</si>
  <si>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</si>
  <si>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</si>
  <si>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</si>
  <si>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</si>
  <si>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</si>
  <si>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</si>
  <si>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</si>
  <si>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</si>
  <si>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</si>
  <si>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</si>
  <si>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</si>
  <si>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</si>
  <si>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</si>
  <si>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</si>
  <si>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</si>
  <si>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</si>
  <si>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</si>
  <si>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</si>
  <si>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</si>
  <si>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</si>
  <si>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</si>
  <si>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</si>
  <si>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</si>
  <si>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</si>
  <si>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</si>
  <si>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</si>
  <si>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</si>
  <si>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</si>
  <si>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</si>
  <si>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</si>
  <si>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</si>
  <si>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</si>
  <si>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</si>
  <si>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</si>
  <si>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</si>
  <si>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</si>
  <si>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</si>
  <si>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</si>
  <si>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</si>
  <si>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</si>
  <si>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</si>
  <si>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</si>
  <si>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</si>
  <si>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</si>
  <si>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</si>
  <si>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</si>
  <si>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</si>
  <si>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</si>
  <si>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</si>
  <si>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</si>
  <si>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</si>
  <si>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</si>
  <si>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</si>
  <si>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</si>
  <si>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</si>
  <si>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</si>
  <si>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</si>
  <si>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</si>
  <si>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</si>
  <si>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</si>
  <si>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</si>
  <si>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</si>
  <si>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</si>
  <si>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</si>
  <si>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</si>
  <si>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</si>
  <si>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</si>
  <si>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</si>
  <si>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</si>
  <si>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</si>
  <si>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</si>
  <si>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</si>
  <si>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</si>
  <si>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</si>
  <si>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</si>
  <si>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</si>
  <si>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</si>
  <si>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</si>
  <si>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</si>
  <si>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</si>
  <si>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</si>
  <si>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</si>
  <si>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</si>
  <si>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</si>
  <si>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</si>
  <si>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</si>
  <si>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</si>
  <si>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</si>
  <si>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</si>
  <si>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</si>
  <si>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</si>
  <si>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</si>
  <si>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</si>
  <si>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</si>
  <si>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</si>
  <si>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</si>
  <si>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</si>
  <si>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</si>
  <si>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</si>
  <si>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</si>
  <si>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</si>
  <si>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</si>
  <si>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</si>
  <si>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</si>
  <si>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</si>
  <si>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</si>
  <si>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</si>
  <si>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</si>
  <si>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</si>
  <si>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</si>
  <si>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</si>
  <si>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</si>
  <si>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</si>
  <si>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</si>
  <si>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</si>
  <si>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</si>
  <si>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</si>
  <si>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</si>
  <si>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</si>
  <si>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</si>
  <si>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</si>
  <si>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</si>
  <si>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</si>
  <si>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</si>
  <si>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</si>
  <si>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</si>
  <si>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</si>
  <si>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</si>
  <si>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</si>
  <si>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</si>
  <si>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</si>
  <si>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</si>
  <si>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</si>
  <si>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</si>
  <si>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</si>
  <si>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</si>
  <si>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</si>
  <si>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</si>
  <si>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</si>
  <si>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</si>
  <si>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</si>
  <si>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</si>
  <si>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</si>
  <si>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</si>
  <si>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</si>
  <si>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</si>
  <si>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</si>
  <si>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</si>
  <si>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</si>
  <si>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</si>
  <si>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</si>
  <si>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</si>
  <si>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</si>
  <si>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</si>
  <si>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</si>
  <si>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</si>
  <si>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</si>
  <si>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</si>
  <si>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</si>
  <si>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</si>
  <si>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</si>
  <si>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</si>
  <si>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</si>
  <si>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</si>
  <si>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</si>
  <si>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</si>
  <si>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</si>
  <si>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</si>
  <si>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</si>
  <si>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</si>
  <si>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</si>
  <si>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</si>
  <si>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</si>
  <si>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</si>
  <si>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</si>
  <si>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</si>
  <si>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</si>
  <si>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</si>
  <si>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</si>
  <si>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</si>
  <si>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</si>
  <si>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</si>
  <si>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</si>
  <si>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</si>
  <si>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</si>
  <si>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</si>
  <si>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</si>
  <si>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</si>
  <si>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</si>
  <si>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</si>
  <si>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</si>
  <si>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</si>
  <si>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</si>
  <si>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</si>
  <si>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</si>
  <si>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</si>
  <si>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</si>
  <si>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</si>
  <si>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</si>
  <si>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</si>
  <si>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</si>
  <si>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</si>
  <si>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</si>
  <si>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</si>
  <si>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</si>
  <si>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</si>
  <si>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</si>
  <si>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</si>
  <si>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</si>
  <si>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</si>
  <si>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</si>
  <si>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</si>
  <si>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</si>
  <si>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</si>
  <si>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</si>
  <si>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</si>
  <si>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</si>
  <si>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</si>
  <si>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</si>
  <si>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</si>
  <si>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</si>
  <si>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</si>
  <si>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</si>
  <si>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</si>
  <si>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</si>
  <si>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</si>
  <si>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</si>
  <si>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</si>
  <si>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</si>
  <si>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</si>
  <si>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</si>
  <si>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</si>
  <si>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</si>
  <si>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</si>
  <si>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</si>
  <si>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</si>
  <si>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</si>
  <si>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</si>
  <si>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</si>
  <si>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</si>
  <si>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</si>
  <si>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</si>
  <si>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</si>
  <si>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</si>
  <si>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</si>
  <si>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</si>
  <si>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</si>
  <si>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</si>
  <si>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</si>
  <si>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</si>
  <si>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</si>
  <si>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</si>
  <si>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</si>
  <si>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</si>
  <si>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</si>
  <si>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</si>
  <si>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</si>
  <si>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</si>
  <si>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</si>
  <si>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</si>
  <si>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</si>
  <si>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</si>
  <si>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</si>
  <si>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</si>
  <si>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</si>
  <si>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</si>
  <si>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</si>
  <si>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</si>
  <si>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</si>
  <si>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</si>
  <si>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</si>
  <si>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</si>
  <si>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</si>
  <si>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</si>
  <si>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</si>
  <si>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</si>
  <si>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</si>
  <si>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</si>
  <si>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</si>
  <si>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</si>
  <si>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</si>
  <si>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</si>
  <si>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</si>
  <si>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</si>
  <si>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</si>
  <si>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</si>
  <si>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</si>
  <si>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</si>
  <si>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</si>
  <si>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</si>
  <si>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</si>
  <si>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</si>
  <si>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</si>
  <si>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</si>
  <si>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</si>
  <si>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</si>
  <si>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</si>
  <si>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</si>
  <si>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</si>
  <si>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</si>
  <si>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</si>
  <si>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</si>
  <si>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</si>
  <si>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</si>
  <si>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</si>
  <si>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</si>
  <si>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</si>
  <si>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</si>
  <si>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</si>
  <si>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</si>
  <si>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</si>
  <si>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</si>
  <si>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</si>
  <si>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</si>
  <si>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</si>
  <si>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</si>
  <si>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</si>
  <si>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</si>
  <si>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</si>
  <si>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</si>
  <si>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</si>
  <si>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</si>
  <si>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</si>
  <si>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</si>
  <si>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</si>
  <si>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</si>
  <si>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</si>
  <si>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</si>
  <si>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</si>
  <si>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</si>
  <si>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</si>
  <si>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</si>
  <si>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</si>
  <si>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</si>
  <si>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</si>
  <si>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</si>
  <si>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</si>
  <si>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</si>
  <si>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</si>
  <si>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</si>
  <si>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</si>
  <si>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</si>
  <si>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</si>
  <si>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</si>
  <si>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</si>
  <si>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</si>
  <si>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</si>
  <si>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</si>
  <si>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</si>
  <si>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</si>
  <si>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</si>
  <si>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</si>
  <si>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</si>
  <si>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</si>
  <si>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</si>
  <si>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</si>
  <si>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</si>
  <si>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</si>
  <si>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</si>
  <si>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</si>
  <si>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</si>
  <si>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</si>
  <si>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</si>
  <si>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</si>
  <si>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</si>
  <si>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</si>
  <si>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</si>
  <si>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</si>
  <si>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</si>
  <si>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</si>
  <si>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</si>
  <si>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</si>
  <si>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</si>
  <si>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</si>
  <si>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</si>
  <si>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</si>
  <si>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</si>
  <si>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</si>
  <si>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</si>
  <si>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</si>
  <si>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</si>
  <si>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</si>
  <si>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</si>
  <si>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</si>
  <si>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</si>
  <si>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</si>
  <si>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</si>
  <si>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</si>
  <si>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</si>
  <si>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</si>
  <si>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</si>
  <si>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</si>
  <si>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</si>
  <si>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</si>
  <si>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</si>
  <si>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</si>
  <si>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</si>
  <si>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</si>
  <si>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</si>
  <si>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</si>
  <si>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</si>
  <si>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</si>
  <si>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</si>
  <si>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</si>
  <si>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</si>
  <si>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</si>
  <si>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</si>
  <si>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</si>
  <si>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</si>
  <si>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</si>
  <si>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</si>
  <si>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</si>
  <si>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</si>
  <si>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</si>
  <si>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</si>
  <si>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</si>
  <si>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</si>
  <si>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</si>
  <si>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</si>
  <si>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</si>
  <si>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</si>
  <si>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</si>
  <si>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</si>
  <si>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</si>
  <si>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</si>
  <si>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</si>
  <si>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</si>
  <si>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</si>
  <si>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</si>
  <si>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</si>
  <si>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</si>
  <si>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</si>
  <si>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</si>
  <si>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</si>
  <si>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</si>
  <si>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</si>
  <si>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</si>
  <si>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</si>
  <si>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</si>
  <si>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</si>
  <si>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</si>
  <si>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</si>
  <si>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</si>
  <si>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</si>
  <si>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</si>
  <si>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</si>
  <si>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</si>
  <si>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</si>
  <si>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</si>
  <si>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</si>
  <si>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</si>
  <si>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</si>
  <si>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</si>
  <si>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</si>
  <si>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</si>
  <si>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</si>
  <si>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</si>
  <si>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</si>
  <si>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</si>
  <si>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</si>
  <si>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</si>
  <si>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</si>
  <si>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</si>
  <si>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</si>
  <si>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</si>
  <si>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</si>
  <si>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</si>
  <si>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</si>
  <si>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</si>
  <si>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</si>
  <si>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</si>
  <si>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</si>
  <si>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</si>
  <si>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</si>
  <si>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</si>
  <si>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</si>
  <si>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</si>
  <si>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</si>
  <si>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</si>
  <si>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</si>
  <si>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</si>
  <si>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</si>
  <si>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</si>
  <si>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</si>
  <si>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</si>
  <si>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</si>
  <si>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</si>
  <si>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</si>
  <si>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</si>
  <si>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</si>
  <si>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</si>
  <si>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</si>
  <si>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</si>
  <si>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</si>
  <si>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</si>
  <si>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</si>
  <si>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</si>
  <si>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</si>
  <si>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</si>
  <si>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</si>
  <si>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</si>
  <si>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</si>
  <si>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</si>
  <si>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</si>
  <si>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</si>
  <si>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</si>
  <si>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</si>
  <si>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</si>
  <si>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</si>
  <si>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</si>
  <si>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</si>
  <si>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</si>
  <si>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</si>
  <si>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</si>
  <si>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</si>
  <si>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</si>
  <si>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</si>
  <si>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</si>
  <si>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</si>
  <si>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</si>
  <si>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</si>
  <si>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</si>
  <si>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</si>
  <si>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</si>
  <si>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</si>
  <si>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</si>
  <si>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</si>
  <si>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</si>
  <si>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</si>
  <si>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</si>
  <si>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</si>
  <si>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</si>
  <si>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</si>
  <si>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</si>
  <si>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</si>
  <si>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</si>
  <si>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</si>
  <si>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</si>
  <si>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</si>
  <si>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</si>
  <si>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</si>
  <si>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</si>
  <si>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</si>
  <si>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</si>
  <si>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</si>
  <si>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</si>
  <si>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</si>
  <si>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</si>
  <si>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</si>
  <si>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</si>
  <si>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</si>
  <si>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</si>
  <si>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</si>
  <si>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</si>
  <si>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</si>
  <si>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</si>
  <si>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</si>
  <si>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</si>
  <si>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</si>
  <si>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</si>
  <si>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</si>
  <si>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</si>
  <si>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</si>
  <si>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</si>
  <si>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</si>
  <si>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</si>
  <si>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</si>
  <si>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</si>
  <si>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</si>
  <si>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</si>
  <si>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</si>
  <si>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</si>
  <si>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</si>
  <si>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</si>
  <si>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</si>
  <si>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</si>
  <si>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</si>
  <si>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</si>
  <si>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</si>
  <si>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</si>
  <si>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</si>
  <si>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</si>
  <si>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</si>
  <si>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</si>
  <si>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</si>
  <si>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</si>
  <si>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</si>
  <si>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</si>
  <si>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</si>
  <si>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</si>
  <si>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</si>
  <si>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</si>
  <si>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</si>
  <si>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</si>
  <si>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</si>
  <si>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</si>
  <si>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</si>
  <si>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</si>
  <si>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</si>
  <si>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</si>
  <si>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</si>
  <si>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</si>
  <si>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</si>
  <si>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</si>
  <si>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</si>
  <si>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</si>
  <si>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</si>
  <si>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</si>
  <si>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</si>
  <si>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</si>
  <si>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</si>
  <si>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</si>
  <si>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</si>
  <si>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</si>
  <si>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</si>
  <si>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</si>
  <si>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</si>
  <si>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</si>
  <si>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</si>
  <si>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</si>
  <si>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</si>
  <si>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</si>
  <si>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</si>
  <si>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</si>
  <si>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</si>
  <si>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</si>
  <si>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</si>
  <si>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</si>
  <si>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</si>
  <si>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</si>
  <si>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</si>
  <si>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</si>
  <si>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</si>
  <si>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</si>
  <si>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</si>
  <si>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</si>
  <si>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</si>
  <si>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</si>
  <si>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</si>
  <si>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</si>
  <si>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</si>
  <si>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</si>
  <si>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</si>
  <si>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</si>
  <si>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</si>
  <si>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</si>
  <si>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</si>
  <si>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</si>
  <si>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</si>
  <si>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</si>
  <si>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</si>
  <si>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</si>
  <si>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</si>
  <si>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</si>
  <si>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</si>
  <si>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</si>
  <si>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</si>
  <si>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</si>
  <si>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</si>
  <si>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</si>
  <si>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</si>
  <si>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</si>
  <si>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</si>
  <si>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</si>
  <si>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</si>
  <si>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</si>
  <si>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</si>
  <si>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</si>
  <si>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</si>
  <si>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</si>
  <si>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</si>
  <si>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</si>
  <si>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</si>
  <si>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</si>
  <si>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</si>
  <si>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</si>
  <si>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</si>
  <si>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</si>
  <si>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</si>
  <si>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</si>
  <si>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</si>
  <si>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</si>
  <si>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</si>
  <si>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</si>
  <si>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</si>
  <si>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</si>
  <si>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</si>
  <si>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</si>
  <si>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</si>
  <si>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</si>
  <si>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</si>
  <si>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</si>
  <si>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</si>
  <si>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</si>
  <si>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</si>
  <si>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</si>
  <si>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</si>
  <si>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</si>
  <si>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</si>
  <si>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</si>
  <si>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</si>
  <si>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</si>
  <si>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</si>
  <si>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</si>
  <si>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</si>
  <si>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</si>
  <si>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</si>
  <si>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</si>
  <si>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</si>
  <si>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</si>
  <si>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</si>
  <si>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</si>
  <si>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</si>
  <si>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</si>
  <si>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</si>
  <si>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</si>
  <si>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</si>
  <si>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</si>
  <si>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</si>
  <si>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</si>
  <si>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</si>
  <si>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</si>
  <si>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</si>
  <si>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</si>
  <si>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</si>
  <si>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</si>
  <si>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</si>
  <si>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</si>
  <si>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</si>
  <si>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</si>
  <si>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</si>
  <si>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</si>
  <si>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</si>
  <si>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</si>
  <si>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</si>
  <si>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</si>
  <si>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</si>
  <si>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</si>
  <si>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</si>
  <si>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</si>
  <si>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</si>
  <si>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</si>
  <si>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</si>
  <si>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</si>
  <si>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</si>
  <si>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</si>
  <si>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</si>
  <si>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</si>
  <si>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</si>
  <si>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</si>
  <si>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</si>
  <si>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</si>
  <si>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</si>
  <si>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</si>
  <si>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</si>
  <si>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</si>
  <si>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</si>
  <si>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</si>
  <si>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</si>
  <si>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</si>
  <si>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</si>
  <si>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</si>
  <si>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</si>
  <si>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</si>
  <si>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</si>
  <si>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</si>
  <si>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</si>
  <si>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</si>
  <si>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</si>
  <si>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</si>
  <si>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</si>
  <si>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</si>
  <si>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</si>
  <si>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</si>
  <si>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</si>
  <si>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</si>
  <si>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</si>
  <si>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</si>
  <si>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</si>
  <si>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</si>
  <si>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</si>
  <si>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</si>
  <si>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</si>
  <si>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</si>
  <si>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</si>
  <si>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</si>
  <si>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</si>
  <si>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</si>
  <si>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</si>
  <si>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</si>
  <si>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</si>
  <si>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</si>
  <si>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</si>
  <si>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</si>
  <si>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</si>
  <si>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</si>
  <si>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</si>
  <si>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</si>
  <si>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</si>
  <si>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</si>
  <si>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</si>
  <si>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</si>
  <si>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</si>
  <si>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</si>
  <si>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</si>
  <si>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</si>
  <si>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</si>
  <si>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</si>
  <si>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</si>
  <si>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</si>
  <si>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</si>
  <si>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</si>
  <si>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</si>
  <si>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</si>
  <si>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</si>
  <si>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</si>
  <si>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</si>
  <si>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</si>
  <si>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</si>
  <si>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</si>
  <si>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</si>
  <si>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</si>
  <si>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</si>
  <si>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</si>
  <si>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</si>
  <si>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</si>
  <si>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</si>
  <si>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</si>
  <si>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</si>
  <si>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</si>
  <si>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</si>
  <si>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</si>
  <si>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</si>
  <si>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</si>
  <si>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</si>
  <si>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</si>
  <si>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</si>
  <si>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</si>
  <si>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</si>
  <si>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</si>
  <si>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</si>
  <si>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</si>
  <si>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</si>
  <si>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</si>
  <si>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</si>
  <si>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</si>
  <si>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</si>
  <si>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</si>
  <si>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</si>
  <si>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</si>
  <si>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</si>
  <si>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</si>
  <si>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</si>
  <si>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</si>
  <si>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</si>
  <si>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</si>
  <si>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</si>
  <si>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</si>
  <si>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</si>
  <si>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</si>
  <si>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</si>
  <si>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</si>
  <si>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</si>
  <si>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</si>
  <si>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</si>
  <si>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</si>
  <si>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</si>
  <si>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</si>
  <si>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</si>
  <si>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</si>
  <si>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</si>
  <si>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</si>
  <si>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</si>
  <si>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</si>
  <si>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</si>
  <si>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</si>
  <si>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</si>
  <si>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</si>
  <si>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</si>
  <si>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</si>
  <si>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</si>
  <si>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</si>
  <si>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</si>
  <si>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</si>
  <si>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</si>
  <si>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</si>
  <si>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</si>
  <si>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</si>
  <si>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</si>
  <si>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</si>
  <si>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</si>
  <si>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</si>
  <si>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</si>
  <si>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</si>
  <si>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</si>
  <si>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</si>
  <si>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</si>
  <si>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</si>
  <si>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</si>
  <si>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</si>
  <si>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</si>
  <si>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</si>
  <si>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</si>
  <si>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</si>
  <si>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</si>
  <si>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</si>
  <si>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</si>
  <si>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</si>
  <si>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</si>
  <si>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</si>
  <si>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</si>
  <si>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</si>
  <si>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</si>
  <si>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</si>
  <si>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</si>
  <si>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</si>
  <si>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</si>
  <si>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</si>
  <si>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</si>
  <si>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</si>
  <si>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</si>
  <si>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</si>
  <si>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</si>
  <si>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</si>
  <si>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</si>
  <si>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</si>
  <si>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</si>
  <si>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</si>
  <si>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</si>
  <si>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</si>
  <si>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</si>
  <si>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</si>
  <si>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</si>
  <si>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</si>
  <si>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</si>
  <si>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</si>
  <si>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</si>
  <si>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</si>
  <si>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</si>
  <si>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</si>
  <si>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</si>
  <si>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</si>
  <si>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</si>
  <si>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</si>
  <si>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</si>
  <si>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</si>
  <si>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</si>
  <si>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</si>
  <si>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</si>
  <si>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</si>
  <si>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</si>
  <si>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</si>
  <si>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</si>
  <si>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</si>
  <si>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</si>
  <si>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</si>
  <si>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</si>
  <si>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</si>
  <si>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</si>
  <si>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</si>
  <si>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</si>
  <si>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</si>
  <si>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</si>
  <si>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</si>
  <si>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</si>
  <si>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</si>
  <si>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</si>
  <si>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</si>
  <si>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</si>
  <si>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</si>
  <si>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</si>
  <si>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</si>
  <si>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</si>
  <si>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</si>
  <si>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</si>
  <si>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</si>
  <si>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</si>
  <si>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</si>
  <si>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</si>
  <si>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</si>
  <si>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</si>
  <si>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</si>
  <si>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</si>
  <si>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</si>
  <si>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</si>
  <si>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</si>
  <si>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</si>
  <si>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</si>
  <si>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</si>
  <si>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</si>
  <si>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</si>
  <si>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</si>
  <si>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</si>
  <si>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</si>
  <si>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</si>
  <si>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</si>
  <si>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</si>
  <si>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</si>
  <si>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</si>
  <si>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</si>
  <si>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</si>
  <si>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</si>
  <si>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</si>
  <si>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</si>
  <si>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</si>
  <si>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</si>
  <si>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</si>
  <si>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</si>
  <si>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</si>
  <si>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</si>
  <si>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</si>
  <si>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</si>
  <si>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</si>
  <si>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</si>
  <si>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</si>
  <si>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</si>
  <si>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</si>
  <si>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</si>
  <si>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</si>
  <si>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</si>
  <si>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</si>
  <si>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</si>
  <si>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</si>
  <si>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</si>
  <si>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</si>
  <si>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</si>
  <si>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</si>
  <si>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</si>
  <si>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</si>
  <si>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</si>
  <si>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</si>
  <si>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</si>
  <si>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</si>
  <si>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</si>
  <si>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</si>
  <si>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</si>
  <si>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</si>
  <si>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</si>
  <si>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</si>
  <si>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</si>
  <si>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</si>
  <si>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</si>
  <si>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</si>
  <si>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</si>
  <si>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</si>
  <si>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</si>
  <si>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</si>
  <si>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</si>
  <si>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</si>
  <si>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</si>
  <si>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</si>
  <si>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</si>
  <si>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</si>
  <si>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</si>
  <si>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</si>
  <si>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</si>
  <si>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</si>
  <si>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</si>
  <si>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</si>
  <si>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</si>
  <si>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</si>
  <si>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</si>
  <si>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</si>
  <si>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</si>
  <si>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</si>
  <si>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</si>
  <si>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</si>
  <si>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</si>
  <si>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</si>
  <si>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</si>
  <si>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</si>
  <si>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</si>
  <si>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</si>
  <si>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</si>
  <si>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</si>
  <si>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</si>
  <si>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</si>
  <si>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</si>
  <si>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</si>
  <si>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</si>
  <si>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</si>
  <si>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</si>
  <si>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</si>
  <si>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</si>
  <si>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</si>
  <si>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</si>
  <si>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</si>
  <si>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</si>
  <si>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</si>
  <si>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</si>
  <si>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</si>
  <si>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</si>
  <si>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</si>
  <si>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</si>
  <si>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</si>
  <si>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</si>
  <si>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</si>
  <si>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</si>
  <si>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</si>
  <si>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</si>
  <si>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</si>
  <si>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</si>
  <si>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</si>
  <si>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</si>
  <si>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</si>
  <si>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</si>
  <si>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</si>
  <si>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</si>
  <si>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</si>
  <si>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</si>
  <si>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</si>
  <si>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</si>
  <si>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</si>
  <si>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</si>
  <si>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</si>
  <si>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</si>
  <si>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</si>
  <si>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</si>
  <si>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</si>
  <si>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</si>
  <si>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</si>
  <si>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</si>
  <si>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</si>
  <si>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</si>
  <si>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</si>
  <si>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</si>
  <si>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</si>
  <si>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</si>
  <si>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</si>
  <si>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</si>
  <si>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</si>
  <si>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</si>
  <si>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</si>
  <si>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</si>
  <si>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</si>
  <si>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</si>
  <si>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</si>
  <si>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</si>
  <si>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</si>
  <si>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</si>
  <si>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</si>
  <si>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</si>
  <si>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</si>
  <si>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</si>
  <si>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</si>
  <si>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</si>
  <si>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</si>
  <si>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</si>
  <si>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</si>
  <si>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</si>
  <si>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</si>
  <si>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</si>
  <si>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</si>
  <si>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</si>
  <si>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</si>
  <si>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</si>
  <si>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</si>
  <si>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</si>
  <si>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</si>
  <si>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</si>
  <si>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</si>
  <si>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</si>
  <si>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</si>
  <si>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</si>
  <si>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</si>
  <si>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</si>
  <si>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</si>
  <si>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</si>
  <si>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</si>
  <si>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</si>
  <si>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</si>
  <si>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</si>
  <si>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</si>
  <si>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</si>
  <si>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</si>
  <si>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</si>
  <si>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</si>
  <si>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</si>
  <si>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</si>
  <si>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</si>
  <si>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</si>
  <si>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</si>
  <si>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</si>
  <si>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</si>
  <si>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</si>
  <si>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</si>
  <si>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</si>
  <si>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</si>
  <si>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</si>
  <si>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</si>
  <si>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</si>
  <si>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</si>
  <si>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</si>
  <si>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</si>
  <si>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</si>
  <si>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</si>
  <si>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</si>
  <si>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</si>
  <si>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</si>
  <si>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</si>
  <si>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</si>
  <si>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</si>
  <si>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</si>
  <si>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</si>
  <si>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</si>
  <si>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</si>
  <si>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</si>
  <si>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</si>
  <si>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</si>
  <si>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</si>
  <si>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</si>
  <si>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</si>
  <si>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</si>
  <si>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</si>
  <si>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</si>
  <si>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</si>
  <si>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</si>
  <si>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</si>
  <si>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</si>
  <si>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</si>
  <si>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</si>
  <si>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</si>
  <si>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</si>
  <si>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</si>
  <si>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</si>
  <si>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</si>
  <si>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</si>
  <si>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</si>
  <si>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</si>
  <si>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</si>
  <si>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</si>
  <si>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</si>
  <si>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</si>
  <si>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</si>
  <si>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</si>
  <si>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</si>
  <si>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</si>
  <si>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</si>
  <si>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</si>
  <si>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</si>
  <si>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</si>
  <si>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</si>
  <si>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</si>
  <si>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</si>
  <si>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</si>
  <si>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</si>
  <si>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</si>
  <si>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</si>
  <si>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</si>
  <si>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</si>
  <si>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</si>
  <si>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</si>
  <si>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</si>
  <si>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</si>
  <si>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</si>
  <si>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</si>
  <si>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</si>
  <si>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</si>
  <si>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</si>
  <si>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</si>
  <si>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</si>
  <si>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</si>
  <si>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</si>
  <si>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</si>
  <si>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</si>
  <si>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</si>
  <si>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</si>
  <si>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</si>
  <si>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</si>
  <si>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</si>
  <si>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</si>
  <si>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</si>
  <si>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</si>
  <si>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</si>
  <si>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</si>
  <si>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</si>
  <si>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</si>
  <si>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</si>
  <si>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</si>
  <si>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</si>
  <si>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</si>
  <si>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</si>
  <si>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</si>
  <si>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</si>
  <si>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</si>
  <si>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</si>
  <si>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</si>
  <si>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</si>
  <si>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</si>
  <si>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</si>
  <si>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</si>
  <si>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</si>
  <si>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</si>
  <si>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</si>
  <si>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</si>
  <si>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</si>
  <si>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</si>
  <si>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</si>
  <si>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</si>
  <si>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</si>
  <si>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</si>
  <si>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</si>
  <si>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</si>
  <si>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</si>
  <si>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</si>
  <si>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</si>
  <si>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</si>
  <si>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</si>
  <si>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</si>
  <si>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</si>
  <si>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</si>
  <si>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</si>
  <si>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</si>
  <si>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</si>
  <si>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</si>
  <si>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</si>
  <si>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</si>
  <si>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</si>
  <si>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</si>
  <si>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</si>
  <si>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</si>
  <si>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</si>
  <si>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</si>
  <si>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</si>
  <si>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</si>
  <si>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</si>
  <si>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</si>
  <si>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</si>
  <si>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</si>
  <si>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</si>
  <si>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</si>
  <si>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</si>
  <si>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</si>
  <si>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</si>
  <si>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</si>
  <si>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</si>
  <si>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</si>
  <si>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</si>
  <si>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</si>
  <si>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</si>
  <si>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</si>
  <si>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</si>
  <si>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</si>
  <si>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</si>
  <si>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</si>
  <si>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</si>
  <si>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</si>
  <si>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</si>
  <si>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</si>
  <si>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</si>
  <si>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</si>
  <si>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</si>
  <si>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</si>
  <si>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</si>
  <si>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</si>
  <si>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</si>
  <si>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</si>
  <si>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</si>
  <si>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</si>
  <si>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</si>
  <si>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</si>
  <si>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</si>
  <si>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</si>
  <si>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</si>
  <si>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</si>
  <si>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</si>
  <si>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</si>
  <si>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</si>
  <si>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</si>
  <si>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</si>
  <si>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</si>
  <si>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</si>
  <si>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</si>
  <si>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</si>
  <si>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</si>
  <si>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</si>
  <si>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</si>
  <si>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</si>
  <si>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</si>
  <si>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</si>
  <si>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</si>
  <si>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</si>
  <si>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</si>
  <si>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</si>
  <si>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</si>
  <si>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</si>
  <si>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</si>
  <si>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</si>
  <si>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</si>
  <si>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</si>
  <si>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</si>
  <si>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</si>
  <si>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</si>
  <si>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</si>
  <si>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</si>
  <si>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</si>
  <si>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</si>
  <si>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</si>
  <si>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</si>
  <si>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</si>
  <si>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</si>
  <si>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</si>
  <si>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</si>
  <si>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</si>
  <si>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</si>
  <si>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</si>
  <si>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</si>
  <si>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</si>
  <si>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</si>
  <si>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</si>
  <si>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</si>
  <si>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</si>
  <si>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</si>
  <si>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</si>
  <si>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</si>
  <si>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</si>
  <si>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</si>
  <si>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</si>
  <si>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</si>
  <si>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</si>
  <si>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</si>
  <si>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</si>
  <si>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</si>
  <si>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</si>
  <si>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</si>
  <si>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</si>
  <si>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</si>
  <si>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</si>
  <si>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</si>
  <si>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</si>
  <si>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</si>
  <si>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</si>
  <si>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</si>
  <si>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</si>
  <si>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</si>
  <si>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</si>
  <si>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</si>
  <si>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</si>
  <si>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</si>
  <si>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</si>
  <si>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</si>
  <si>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</si>
  <si>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</si>
  <si>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</si>
  <si>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</si>
  <si>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</si>
  <si>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</si>
  <si>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</si>
  <si>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</si>
  <si>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</si>
  <si>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</si>
  <si>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</si>
  <si>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</si>
  <si>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</si>
  <si>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</si>
  <si>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</si>
  <si>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</si>
  <si>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</si>
  <si>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</si>
  <si>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</si>
  <si>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</si>
  <si>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</si>
  <si>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</si>
  <si>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</si>
  <si>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</si>
  <si>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</si>
  <si>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</si>
  <si>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</si>
  <si>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</si>
  <si>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</si>
  <si>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</si>
  <si>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</si>
  <si>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</si>
  <si>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</si>
  <si>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</si>
  <si>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</si>
  <si>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</si>
  <si>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</si>
  <si>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</si>
  <si>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</si>
  <si>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</si>
  <si>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</si>
  <si>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</si>
  <si>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</si>
  <si>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</si>
  <si>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</si>
  <si>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</si>
  <si>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</si>
  <si>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</si>
  <si>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</si>
  <si>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</si>
  <si>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</si>
  <si>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</si>
  <si>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</si>
  <si>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</si>
  <si>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</si>
  <si>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</si>
  <si>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</si>
  <si>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</si>
  <si>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</si>
  <si>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</si>
  <si>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</si>
  <si>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</si>
  <si>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</si>
  <si>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</si>
  <si>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</si>
  <si>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</si>
  <si>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</si>
  <si>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</si>
  <si>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</si>
  <si>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</si>
  <si>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</si>
  <si>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</si>
  <si>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</si>
  <si>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</si>
  <si>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</si>
  <si>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</si>
  <si>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</si>
  <si>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</si>
  <si>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</si>
  <si>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</si>
  <si>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</si>
  <si>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</si>
  <si>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</si>
  <si>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</si>
  <si>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</si>
  <si>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</si>
  <si>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</si>
  <si>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</si>
  <si>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</si>
  <si>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</si>
  <si>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</si>
  <si>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</si>
  <si>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</si>
  <si>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</si>
  <si>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</si>
  <si>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</si>
  <si>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</si>
  <si>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</si>
  <si>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</si>
  <si>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</si>
  <si>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</si>
  <si>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</si>
  <si>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</si>
  <si>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</si>
  <si>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</si>
  <si>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</si>
  <si>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</si>
  <si>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</si>
  <si>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</si>
  <si>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</si>
  <si>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</si>
  <si>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</si>
  <si>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</si>
  <si>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</si>
  <si>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</si>
  <si>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</si>
  <si>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</si>
  <si>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</si>
  <si>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</si>
  <si>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</si>
  <si>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</si>
  <si>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</si>
  <si>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</si>
  <si>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</si>
  <si>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</si>
  <si>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</si>
  <si>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</si>
  <si>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</si>
  <si>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</si>
  <si>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</si>
  <si>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</si>
  <si>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</si>
  <si>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</si>
  <si>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</si>
  <si>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</si>
  <si>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</si>
  <si>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</si>
  <si>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</si>
  <si>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</si>
  <si>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</si>
  <si>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</si>
  <si>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</si>
  <si>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</si>
  <si>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</si>
  <si>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</si>
  <si>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</si>
  <si>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</si>
  <si>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</si>
  <si>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</si>
  <si>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</si>
  <si>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</si>
  <si>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</si>
  <si>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</si>
  <si>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</si>
  <si>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</si>
  <si>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</si>
  <si>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</si>
  <si>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</si>
  <si>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</si>
  <si>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</si>
  <si>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</si>
  <si>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</si>
  <si>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</si>
  <si>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</si>
  <si>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</si>
  <si>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</si>
  <si>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</si>
  <si>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</si>
  <si>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</si>
  <si>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</si>
  <si>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</si>
  <si>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</si>
  <si>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</si>
  <si>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</si>
  <si>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</si>
  <si>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</si>
  <si>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</si>
  <si>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</si>
  <si>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</si>
  <si>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</si>
  <si>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</si>
  <si>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</si>
  <si>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</si>
  <si>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</si>
  <si>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</si>
  <si>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</si>
  <si>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</si>
  <si>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</si>
  <si>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</si>
  <si>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</si>
  <si>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</si>
  <si>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</si>
  <si>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</si>
  <si>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</si>
  <si>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</si>
  <si>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</si>
  <si>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</si>
  <si>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</si>
  <si>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</si>
  <si>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</si>
  <si>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</si>
  <si>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</si>
  <si>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</si>
  <si>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</si>
  <si>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</si>
  <si>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</si>
  <si>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</si>
  <si>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</si>
  <si>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</si>
  <si>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</si>
  <si>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</si>
  <si>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</si>
  <si>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</si>
  <si>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</si>
  <si>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</si>
  <si>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</si>
  <si>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</si>
  <si>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</si>
  <si>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</si>
  <si>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</si>
  <si>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</si>
  <si>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</si>
  <si>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</si>
  <si>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</si>
  <si>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</si>
  <si>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</si>
  <si>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</si>
  <si>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</si>
  <si>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</si>
  <si>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</si>
  <si>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</si>
  <si>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</si>
  <si>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</si>
  <si>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</si>
  <si>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</si>
  <si>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</si>
  <si>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</si>
  <si>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</si>
  <si>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</si>
  <si>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</si>
  <si>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</si>
  <si>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</si>
  <si>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</si>
  <si>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</si>
  <si>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</si>
  <si>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</si>
  <si>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</si>
  <si>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</si>
  <si>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</si>
  <si>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</si>
  <si>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</si>
  <si>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</si>
  <si>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</si>
  <si>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</si>
  <si>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</si>
  <si>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</si>
  <si>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</si>
  <si>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</si>
  <si>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</si>
  <si>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</si>
  <si>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</si>
  <si>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</si>
  <si>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</si>
  <si>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</si>
  <si>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</si>
  <si>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</si>
  <si>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</si>
  <si>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</si>
  <si>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</si>
  <si>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</si>
  <si>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</si>
  <si>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</si>
  <si>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</si>
  <si>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</si>
  <si>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</si>
  <si>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</si>
  <si>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</si>
  <si>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</si>
  <si>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</si>
  <si>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</si>
  <si>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</si>
  <si>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</si>
  <si>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</si>
  <si>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</si>
  <si>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</si>
  <si>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</si>
  <si>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</si>
  <si>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</si>
  <si>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</si>
  <si>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</si>
  <si>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</si>
  <si>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</si>
  <si>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</si>
  <si>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</si>
  <si>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</si>
  <si>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</si>
  <si>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</si>
  <si>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</si>
  <si>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</si>
  <si>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</si>
  <si>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</si>
  <si>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</si>
  <si>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</si>
  <si>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</si>
  <si>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</si>
  <si>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</si>
  <si>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</si>
  <si>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</si>
  <si>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</si>
  <si>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</si>
  <si>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</si>
  <si>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</si>
  <si>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</si>
  <si>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</si>
  <si>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</si>
  <si>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</si>
  <si>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</si>
  <si>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</si>
  <si>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</si>
  <si>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</si>
  <si>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</si>
  <si>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</si>
  <si>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</si>
  <si>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</si>
  <si>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</si>
  <si>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</si>
  <si>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</si>
  <si>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</si>
  <si>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</si>
  <si>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</si>
  <si>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</si>
  <si>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</si>
  <si>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</si>
  <si>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</si>
  <si>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</si>
  <si>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</si>
  <si>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</si>
  <si>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</si>
  <si>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</si>
  <si>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</si>
  <si>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</si>
  <si>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</si>
  <si>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</si>
  <si>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</si>
  <si>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</si>
  <si>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</si>
  <si>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</si>
  <si>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</si>
  <si>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</si>
  <si>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</si>
  <si>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</si>
  <si>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</si>
  <si>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</si>
  <si>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</si>
  <si>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</si>
  <si>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</si>
  <si>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</si>
  <si>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</si>
  <si>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</si>
  <si>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</si>
  <si>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</si>
  <si>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</si>
  <si>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</si>
  <si>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</si>
  <si>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</si>
  <si>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</si>
  <si>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</si>
  <si>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</si>
  <si>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</si>
  <si>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</si>
  <si>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</si>
  <si>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</si>
  <si>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</si>
  <si>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</si>
  <si>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</si>
  <si>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</si>
  <si>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</si>
  <si>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</si>
  <si>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</si>
  <si>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</si>
  <si>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</si>
  <si>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</si>
  <si>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</si>
  <si>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</si>
  <si>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</si>
  <si>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</si>
  <si>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</si>
  <si>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</si>
  <si>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</si>
  <si>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</si>
  <si>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</si>
  <si>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</si>
  <si>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</si>
  <si>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</si>
  <si>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</si>
  <si>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</si>
  <si>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</si>
  <si>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</si>
  <si>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</si>
  <si>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</si>
  <si>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</si>
  <si>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</si>
  <si>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</si>
  <si>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</si>
  <si>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</si>
  <si>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</si>
  <si>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</si>
  <si>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</si>
  <si>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</si>
  <si>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</si>
  <si>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</si>
  <si>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</si>
  <si>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</si>
  <si>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</si>
  <si>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</si>
  <si>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</si>
  <si>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</si>
  <si>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</si>
  <si>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</si>
  <si>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</si>
  <si>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</si>
  <si>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</si>
  <si>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</si>
  <si>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</si>
  <si>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</si>
  <si>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</si>
  <si>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</si>
  <si>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</si>
  <si>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</si>
  <si>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</si>
  <si>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</si>
  <si>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</si>
  <si>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</si>
  <si>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</si>
  <si>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</si>
  <si>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</si>
  <si>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</si>
  <si>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</si>
  <si>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</si>
  <si>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</si>
  <si>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</si>
  <si>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</si>
  <si>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</si>
  <si>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</si>
  <si>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</si>
  <si>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</si>
  <si>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</si>
  <si>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</si>
  <si>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</si>
  <si>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</si>
  <si>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</si>
  <si>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</si>
  <si>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</si>
  <si>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</si>
  <si>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</si>
  <si>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</si>
  <si>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</si>
  <si>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</si>
  <si>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</si>
  <si>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</si>
  <si>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</si>
  <si>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</si>
  <si>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</si>
  <si>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</si>
  <si>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</si>
  <si>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</si>
  <si>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</si>
  <si>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</si>
  <si>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</si>
  <si>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</si>
  <si>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</si>
  <si>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</si>
  <si>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</si>
  <si>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</si>
  <si>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</si>
  <si>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</si>
  <si>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</si>
  <si>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</si>
  <si>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</si>
  <si>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</si>
  <si>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</si>
  <si>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</si>
  <si>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</si>
  <si>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</si>
  <si>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</si>
  <si>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</si>
  <si>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</si>
  <si>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</si>
  <si>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</si>
  <si>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</si>
  <si>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</si>
  <si>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</si>
  <si>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</si>
  <si>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</si>
  <si>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</si>
  <si>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</si>
  <si>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</si>
  <si>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</si>
  <si>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</si>
  <si>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</si>
  <si>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</si>
  <si>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</si>
  <si>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</si>
  <si>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</si>
  <si>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</si>
  <si>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</si>
  <si>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</si>
  <si>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</si>
  <si>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</si>
  <si>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</si>
  <si>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</si>
  <si>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</si>
  <si>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</si>
  <si>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</si>
  <si>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</si>
  <si>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</si>
  <si>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</si>
  <si>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</si>
  <si>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</si>
  <si>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</si>
  <si>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</si>
  <si>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</si>
  <si>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</si>
  <si>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</si>
  <si>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</si>
  <si>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</si>
  <si>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</si>
  <si>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</si>
  <si>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</si>
  <si>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</si>
  <si>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</si>
  <si>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</si>
  <si>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</si>
  <si>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</si>
  <si>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</si>
  <si>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</si>
  <si>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</si>
  <si>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</si>
  <si>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</si>
  <si>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</si>
  <si>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</si>
  <si>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</si>
  <si>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</si>
  <si>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</si>
  <si>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</si>
  <si>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</si>
  <si>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</si>
  <si>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</si>
  <si>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</si>
  <si>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</si>
  <si>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</si>
  <si>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</si>
  <si>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</si>
  <si>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</si>
  <si>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</si>
  <si>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</si>
  <si>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</si>
  <si>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</si>
  <si>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</si>
  <si>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</si>
  <si>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</si>
  <si>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</si>
  <si>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</si>
  <si>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</si>
  <si>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</si>
  <si>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</si>
  <si>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</si>
  <si>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</si>
  <si>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</si>
  <si>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</si>
  <si>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</si>
  <si>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</si>
  <si>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</si>
  <si>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</si>
  <si>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</si>
  <si>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</si>
  <si>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</si>
  <si>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</si>
  <si>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</si>
  <si>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</si>
  <si>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</si>
  <si>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</si>
  <si>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</si>
  <si>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</si>
  <si>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</si>
  <si>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</si>
  <si>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</si>
  <si>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</si>
  <si>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</si>
  <si>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</si>
  <si>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</si>
  <si>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</si>
  <si>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</si>
  <si>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</si>
  <si>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</si>
  <si>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</si>
  <si>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</si>
  <si>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</si>
  <si>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</si>
  <si>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</si>
  <si>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</si>
  <si>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</si>
  <si>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</si>
  <si>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</si>
  <si>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</si>
  <si>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</si>
  <si>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</si>
  <si>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</si>
  <si>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</si>
  <si>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</si>
  <si>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</si>
  <si>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</si>
  <si>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</si>
  <si>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</si>
  <si>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</si>
  <si>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</si>
  <si>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</si>
  <si>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</si>
  <si>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</si>
  <si>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</si>
  <si>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</si>
  <si>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</si>
  <si>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</si>
  <si>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</si>
  <si>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</si>
  <si>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</si>
  <si>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</si>
  <si>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</si>
  <si>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</si>
  <si>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</si>
  <si>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</si>
  <si>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</si>
  <si>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</si>
  <si>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</si>
  <si>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</si>
  <si>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</si>
  <si>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</si>
  <si>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</si>
  <si>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</si>
  <si>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</si>
  <si>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</si>
  <si>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</si>
  <si>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</si>
  <si>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</si>
  <si>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</si>
  <si>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</si>
  <si>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</si>
  <si>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</si>
  <si>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</si>
  <si>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</si>
  <si>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</si>
  <si>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</si>
  <si>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</si>
  <si>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</si>
  <si>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</si>
  <si>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</si>
  <si>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</si>
  <si>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</si>
  <si>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</si>
  <si>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</si>
  <si>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</si>
  <si>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</si>
  <si>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</si>
  <si>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</si>
  <si>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</si>
  <si>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</si>
  <si>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</si>
  <si>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</si>
  <si>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</si>
  <si>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</si>
  <si>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</si>
  <si>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</si>
  <si>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</si>
  <si>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</si>
  <si>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</si>
  <si>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</si>
  <si>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</si>
  <si>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</si>
  <si>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</si>
  <si>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</si>
  <si>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</si>
  <si>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</si>
  <si>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</si>
  <si>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</si>
  <si>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</si>
  <si>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</si>
  <si>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</si>
  <si>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</si>
  <si>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</si>
  <si>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</si>
  <si>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</si>
  <si>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</si>
  <si>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</si>
  <si>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</si>
  <si>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</si>
  <si>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</si>
  <si>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</si>
  <si>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</si>
  <si>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</si>
  <si>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</si>
  <si>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</si>
  <si>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</si>
  <si>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</si>
  <si>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</si>
  <si>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</si>
  <si>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</si>
  <si>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</si>
  <si>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</si>
  <si>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</si>
  <si>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</si>
  <si>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</si>
  <si>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</si>
  <si>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</si>
  <si>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</si>
  <si>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</si>
  <si>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</si>
  <si>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</si>
  <si>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</si>
  <si>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</si>
  <si>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</si>
  <si>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</si>
  <si>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</si>
  <si>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</si>
  <si>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</si>
  <si>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</si>
  <si>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</si>
  <si>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</si>
  <si>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</si>
  <si>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</si>
  <si>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</si>
  <si>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</si>
  <si>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</si>
  <si>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</si>
  <si>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</si>
  <si>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</si>
  <si>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</si>
  <si>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</si>
  <si>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</si>
  <si>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</si>
  <si>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</si>
  <si>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</si>
  <si>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</si>
  <si>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</si>
  <si>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</si>
  <si>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</si>
  <si>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</si>
  <si>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</si>
  <si>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</si>
  <si>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</si>
  <si>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</si>
  <si>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</si>
  <si>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</si>
  <si>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</si>
  <si>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</si>
  <si>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</si>
  <si>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</si>
  <si>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</si>
  <si>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</si>
  <si>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</si>
  <si>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</si>
  <si>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</si>
  <si>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</si>
  <si>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</si>
  <si>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</si>
  <si>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</si>
  <si>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</si>
  <si>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</si>
  <si>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</si>
  <si>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</si>
  <si>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</si>
  <si>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</si>
  <si>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</si>
  <si>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</si>
  <si>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</si>
  <si>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</si>
  <si>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</si>
  <si>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</si>
  <si>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</si>
  <si>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</si>
  <si>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</si>
  <si>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</si>
  <si>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</si>
  <si>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</si>
  <si>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</si>
  <si>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</si>
  <si>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</si>
  <si>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</si>
  <si>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</si>
  <si>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</si>
  <si>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</si>
  <si>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</si>
  <si>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</si>
  <si>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</si>
  <si>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</si>
  <si>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</si>
  <si>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</si>
  <si>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</si>
  <si>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</si>
  <si>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</si>
  <si>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</si>
  <si>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</si>
  <si>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</si>
  <si>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</si>
  <si>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</si>
  <si>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</si>
  <si>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</si>
  <si>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</si>
  <si>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</si>
  <si>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</si>
  <si>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</si>
  <si>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</si>
  <si>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</si>
  <si>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</si>
  <si>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</si>
  <si>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</si>
  <si>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</si>
  <si>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</si>
  <si>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</si>
  <si>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</si>
  <si>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</si>
  <si>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</si>
  <si>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</si>
  <si>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</si>
  <si>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</si>
  <si>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</si>
  <si>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</si>
  <si>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</si>
  <si>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</si>
  <si>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</si>
  <si>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</si>
  <si>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</si>
  <si>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</si>
  <si>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</si>
  <si>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</si>
  <si>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</si>
  <si>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</si>
  <si>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</si>
  <si>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</si>
  <si>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</si>
  <si>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</si>
  <si>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</si>
  <si>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</si>
  <si>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</si>
  <si>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</si>
  <si>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</si>
  <si>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</si>
  <si>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</si>
  <si>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</si>
  <si>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</si>
  <si>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</si>
  <si>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</si>
  <si>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</si>
  <si>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</si>
  <si>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</si>
  <si>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</si>
  <si>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</si>
  <si>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</si>
  <si>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</si>
  <si>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</si>
  <si>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</si>
  <si>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</si>
  <si>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</si>
  <si>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</si>
  <si>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</si>
  <si>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</si>
  <si>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</si>
  <si>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</si>
  <si>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</si>
  <si>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</si>
  <si>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</si>
  <si>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</si>
  <si>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</si>
  <si>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</si>
  <si>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</si>
  <si>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</si>
  <si>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</si>
  <si>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</si>
  <si>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</si>
  <si>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</si>
  <si>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</si>
  <si>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</si>
  <si>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</si>
  <si>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</si>
  <si>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</si>
  <si>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</si>
  <si>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</si>
  <si>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</si>
  <si>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</si>
  <si>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</si>
  <si>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</si>
  <si>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</si>
  <si>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</si>
  <si>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</si>
  <si>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</si>
  <si>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</si>
  <si>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</si>
  <si>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</si>
  <si>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</si>
  <si>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</si>
  <si>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</si>
  <si>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</si>
  <si>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</si>
  <si>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</si>
  <si>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</si>
  <si>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</si>
  <si>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</si>
  <si>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</si>
  <si>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</si>
  <si>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</si>
  <si>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</si>
  <si>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</si>
  <si>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</si>
  <si>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</si>
  <si>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</si>
  <si>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</si>
  <si>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</si>
  <si>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</si>
  <si>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</si>
  <si>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</si>
  <si>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</si>
  <si>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</si>
  <si>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</si>
  <si>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</si>
  <si>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</si>
  <si>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</si>
  <si>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</si>
  <si>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</si>
  <si>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</si>
  <si>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</si>
  <si>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</si>
  <si>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</si>
  <si>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</si>
  <si>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</si>
  <si>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</si>
  <si>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</si>
  <si>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</si>
  <si>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</si>
  <si>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</si>
  <si>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</si>
  <si>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</si>
  <si>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</si>
  <si>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</si>
  <si>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</si>
  <si>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</si>
  <si>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</si>
  <si>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</si>
  <si>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</si>
  <si>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</si>
  <si>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</si>
  <si>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</si>
  <si>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</si>
  <si>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</si>
  <si>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</si>
  <si>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</si>
  <si>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</si>
  <si>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</si>
  <si>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</si>
  <si>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</si>
  <si>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</si>
  <si>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</si>
  <si>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</si>
  <si>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</si>
  <si>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</si>
  <si>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</si>
  <si>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</si>
  <si>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</si>
  <si>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</si>
  <si>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</si>
  <si>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</si>
  <si>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</si>
  <si>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</si>
  <si>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</si>
  <si>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</si>
  <si>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</si>
  <si>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</si>
  <si>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</si>
  <si>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</si>
  <si>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</si>
  <si>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</si>
  <si>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</si>
  <si>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</si>
  <si>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</si>
  <si>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</si>
  <si>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</si>
  <si>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</si>
  <si>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</si>
  <si>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</si>
  <si>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</si>
  <si>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</si>
  <si>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</si>
  <si>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</si>
  <si>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</si>
  <si>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</si>
  <si>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</si>
  <si>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</si>
  <si>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</si>
  <si>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</si>
  <si>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</si>
  <si>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</si>
  <si>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</si>
  <si>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</si>
  <si>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</si>
  <si>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</si>
  <si>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</si>
  <si>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</si>
  <si>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</si>
  <si>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</si>
  <si>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</si>
  <si>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</si>
  <si>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</si>
  <si>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</si>
  <si>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</si>
  <si>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</si>
  <si>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</si>
  <si>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</si>
  <si>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</si>
  <si>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</si>
  <si>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</si>
  <si>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</si>
  <si>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</si>
  <si>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</si>
  <si>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</si>
  <si>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</si>
  <si>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</si>
  <si>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</si>
  <si>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</si>
  <si>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</si>
  <si>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</si>
  <si>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</si>
  <si>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</si>
  <si>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</si>
  <si>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</si>
  <si>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</si>
  <si>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</si>
  <si>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</si>
  <si>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</si>
  <si>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</si>
  <si>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</si>
  <si>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</si>
  <si>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</si>
  <si>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</si>
  <si>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</si>
  <si>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</si>
  <si>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</si>
  <si>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</si>
  <si>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</si>
  <si>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</si>
  <si>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</si>
  <si>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</si>
  <si>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</si>
  <si>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</si>
  <si>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</si>
  <si>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</si>
  <si>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</si>
  <si>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</si>
  <si>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</si>
  <si>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</si>
  <si>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</si>
  <si>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</si>
  <si>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</si>
  <si>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</si>
  <si>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</si>
  <si>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</si>
  <si>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</si>
  <si>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</si>
  <si>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</si>
  <si>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</si>
  <si>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</si>
  <si>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</si>
  <si>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</si>
  <si>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</si>
  <si>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</si>
  <si>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</si>
  <si>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</si>
  <si>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</si>
  <si>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</si>
  <si>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</si>
  <si>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</si>
  <si>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</si>
  <si>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</si>
  <si>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</si>
  <si>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</si>
  <si>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</si>
  <si>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</si>
  <si>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</si>
  <si>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</si>
  <si>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</si>
  <si>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</si>
  <si>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</si>
  <si>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</si>
  <si>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</si>
  <si>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</si>
  <si>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</si>
  <si>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</si>
  <si>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</si>
  <si>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</si>
  <si>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</si>
  <si>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</si>
  <si>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</si>
  <si>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</si>
  <si>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</si>
  <si>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</si>
  <si>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</si>
  <si>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</si>
  <si>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</si>
  <si>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</si>
  <si>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</si>
  <si>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</si>
  <si>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</si>
  <si>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</si>
  <si>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</si>
  <si>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</si>
  <si>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</si>
  <si>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</si>
  <si>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</si>
  <si>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</si>
  <si>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</si>
  <si>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</si>
  <si>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</si>
  <si>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</si>
  <si>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</si>
  <si>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</si>
  <si>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</si>
  <si>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</si>
  <si>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</si>
  <si>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</si>
  <si>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</si>
  <si>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</si>
  <si>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</si>
  <si>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</si>
  <si>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</si>
  <si>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</si>
  <si>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</si>
  <si>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</si>
  <si>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</si>
  <si>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</si>
  <si>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</si>
  <si>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</si>
  <si>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</si>
  <si>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</si>
  <si>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</si>
  <si>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</si>
  <si>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</si>
  <si>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</si>
  <si>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</si>
  <si>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</si>
  <si>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</si>
  <si>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</si>
  <si>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</si>
  <si>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</si>
  <si>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</si>
  <si>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</si>
  <si>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</si>
  <si>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</si>
  <si>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</si>
  <si>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</si>
  <si>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</si>
  <si>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</si>
  <si>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</si>
  <si>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</si>
  <si>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</si>
  <si>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</si>
  <si>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</si>
  <si>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</si>
  <si>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</si>
  <si>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</si>
  <si>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</si>
  <si>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</si>
  <si>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</si>
  <si>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</si>
  <si>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</si>
  <si>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</si>
  <si>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</si>
  <si>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</si>
  <si>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</si>
  <si>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</si>
  <si>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</si>
  <si>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</si>
  <si>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</si>
  <si>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</si>
  <si>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</si>
  <si>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</si>
  <si>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</si>
  <si>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</si>
  <si>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</si>
  <si>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</si>
  <si>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</si>
  <si>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</si>
  <si>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</si>
  <si>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</si>
  <si>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</si>
  <si>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</si>
  <si>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</si>
  <si>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</si>
  <si>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</si>
  <si>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</si>
  <si>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</si>
  <si>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</si>
  <si>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</si>
  <si>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</si>
  <si>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</si>
  <si>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</si>
  <si>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</si>
  <si>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</si>
  <si>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</si>
  <si>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</si>
  <si>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</si>
  <si>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</si>
  <si>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</si>
  <si>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</si>
  <si>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</si>
  <si>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</si>
  <si>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</si>
  <si>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</si>
  <si>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</si>
  <si>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</si>
  <si>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</si>
  <si>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</si>
  <si>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</si>
  <si>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</si>
  <si>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</si>
  <si>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</si>
  <si>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</si>
  <si>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</si>
  <si>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</si>
  <si>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</si>
  <si>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</si>
  <si>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</si>
  <si>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</si>
  <si>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</si>
  <si>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</si>
  <si>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</si>
  <si>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</si>
  <si>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</si>
  <si>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</si>
  <si>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</si>
  <si>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</si>
  <si>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</si>
  <si>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</si>
  <si>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</si>
  <si>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</si>
  <si>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</si>
  <si>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</si>
  <si>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</si>
  <si>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</si>
  <si>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</si>
  <si>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</si>
  <si>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</si>
  <si>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</si>
  <si>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</si>
  <si>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</si>
  <si>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</si>
  <si>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</si>
  <si>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</si>
  <si>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</si>
  <si>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</si>
  <si>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</si>
  <si>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</si>
  <si>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</si>
  <si>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</si>
  <si>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</si>
  <si>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</si>
  <si>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</si>
  <si>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</si>
  <si>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</si>
  <si>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</si>
  <si>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</si>
  <si>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</si>
  <si>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</si>
  <si>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</si>
  <si>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</si>
  <si>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</si>
  <si>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</si>
  <si>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</si>
  <si>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</si>
  <si>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</si>
  <si>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</si>
  <si>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</si>
  <si>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</si>
  <si>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</si>
  <si>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</si>
  <si>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</si>
  <si>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</si>
  <si>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</si>
  <si>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</si>
  <si>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</si>
  <si>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</si>
  <si>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</si>
  <si>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</si>
  <si>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</si>
  <si>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</si>
  <si>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</si>
  <si>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</si>
  <si>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</si>
  <si>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</si>
  <si>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</si>
  <si>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</si>
  <si>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</si>
  <si>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</si>
  <si>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</si>
  <si>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</si>
  <si>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</si>
  <si>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</si>
  <si>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</si>
  <si>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</si>
  <si>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</si>
  <si>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</si>
  <si>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</si>
  <si>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</si>
  <si>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</si>
  <si>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</si>
  <si>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</si>
  <si>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</si>
  <si>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</si>
  <si>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</si>
  <si>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</si>
  <si>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</si>
  <si>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</si>
  <si>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</si>
  <si>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</si>
  <si>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</si>
  <si>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</si>
  <si>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</si>
  <si>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</si>
  <si>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</si>
  <si>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</si>
  <si>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</si>
  <si>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</si>
  <si>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</si>
  <si>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</si>
  <si>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</si>
  <si>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</si>
  <si>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</si>
  <si>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</si>
  <si>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</si>
  <si>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</si>
  <si>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</si>
  <si>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</si>
  <si>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</si>
  <si>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</si>
  <si>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</si>
  <si>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</si>
  <si>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</si>
  <si>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</si>
  <si>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</si>
  <si>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</si>
  <si>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</si>
  <si>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</si>
  <si>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</si>
  <si>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</si>
  <si>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</si>
  <si>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</si>
  <si>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</si>
  <si>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</si>
  <si>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</si>
  <si>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</si>
  <si>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</si>
  <si>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</si>
  <si>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</si>
  <si>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</si>
  <si>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</si>
  <si>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</si>
  <si>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</si>
  <si>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</si>
  <si>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</si>
  <si>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</si>
  <si>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</si>
  <si>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</si>
  <si>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</si>
  <si>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</si>
  <si>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</si>
  <si>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</si>
  <si>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</si>
  <si>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</si>
  <si>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</si>
  <si>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</si>
  <si>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</si>
  <si>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</si>
  <si>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</si>
  <si>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</si>
  <si>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</si>
  <si>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</si>
  <si>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</si>
  <si>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</si>
  <si>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</si>
  <si>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</si>
  <si>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</si>
  <si>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</si>
  <si>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</si>
  <si>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</si>
  <si>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</si>
  <si>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</si>
  <si>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</si>
  <si>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</si>
  <si>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</si>
  <si>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</si>
  <si>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</si>
  <si>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</si>
  <si>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</si>
  <si>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</si>
  <si>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</si>
  <si>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</si>
  <si>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</si>
  <si>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</si>
  <si>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</si>
  <si>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</si>
  <si>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</si>
  <si>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</si>
  <si>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</si>
  <si>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</si>
  <si>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</si>
  <si>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</si>
  <si>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</si>
  <si>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</si>
  <si>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</si>
  <si>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</si>
  <si>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</si>
  <si>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</si>
  <si>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</si>
  <si>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</si>
  <si>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</si>
  <si>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</si>
  <si>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</si>
  <si>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</si>
  <si>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</si>
  <si>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</si>
  <si>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</si>
  <si>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</si>
  <si>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</si>
  <si>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</si>
  <si>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</si>
  <si>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</si>
  <si>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</si>
  <si>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</si>
  <si>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</si>
  <si>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</si>
  <si>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</si>
  <si>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</si>
  <si>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</si>
  <si>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</si>
  <si>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</si>
  <si>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</si>
  <si>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</si>
  <si>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</si>
  <si>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</si>
  <si>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</si>
  <si>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</si>
  <si>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</si>
  <si>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</si>
  <si>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</si>
  <si>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</si>
  <si>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</si>
  <si>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</si>
  <si>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</si>
  <si>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</si>
  <si>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</si>
  <si>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</si>
  <si>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</si>
  <si>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</si>
  <si>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</si>
  <si>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</si>
  <si>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</si>
  <si>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</si>
  <si>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</si>
  <si>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</si>
  <si>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</si>
  <si>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</si>
  <si>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</si>
  <si>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</si>
  <si>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</si>
  <si>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</si>
  <si>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</si>
  <si>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</si>
  <si>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</si>
  <si>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</si>
  <si>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</si>
  <si>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</si>
  <si>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</si>
  <si>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</si>
  <si>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</si>
  <si>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</si>
  <si>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</si>
  <si>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</si>
  <si>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</si>
  <si>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</si>
  <si>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</si>
  <si>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</si>
  <si>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</si>
  <si>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</si>
  <si>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</si>
  <si>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</si>
  <si>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</si>
  <si>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</si>
  <si>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</si>
  <si>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</si>
  <si>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</si>
  <si>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</si>
  <si>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</si>
  <si>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</si>
  <si>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</si>
  <si>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</si>
  <si>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</si>
  <si>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</si>
  <si>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</si>
  <si>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</si>
  <si>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</si>
  <si>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</si>
  <si>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</si>
  <si>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</si>
  <si>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</si>
  <si>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</si>
  <si>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</si>
  <si>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</si>
  <si>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</si>
  <si>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</si>
  <si>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</si>
  <si>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</si>
  <si>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</si>
  <si>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</si>
  <si>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</si>
  <si>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</si>
  <si>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</si>
  <si>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</si>
  <si>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</si>
  <si>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</si>
  <si>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</si>
  <si>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</si>
  <si>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</si>
  <si>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</si>
  <si>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</si>
  <si>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</si>
  <si>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</si>
  <si>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</si>
  <si>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</si>
  <si>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</si>
  <si>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</si>
  <si>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</si>
  <si>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</si>
  <si>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</si>
  <si>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</si>
  <si>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</si>
  <si>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</si>
  <si>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</si>
  <si>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</si>
  <si>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</si>
  <si>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</si>
  <si>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</si>
  <si>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</si>
  <si>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</si>
  <si>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</si>
  <si>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</si>
  <si>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</si>
  <si>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</si>
  <si>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</si>
  <si>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</si>
  <si>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</si>
  <si>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</si>
  <si>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</si>
  <si>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</si>
  <si>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</si>
  <si>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</si>
  <si>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</si>
  <si>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</si>
  <si>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</si>
  <si>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</si>
  <si>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</si>
  <si>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</si>
  <si>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</si>
  <si>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</si>
  <si>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</si>
  <si>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</si>
  <si>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</si>
  <si>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</si>
  <si>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</si>
  <si>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</si>
  <si>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</si>
  <si>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</si>
  <si>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</si>
  <si>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</si>
  <si>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</si>
  <si>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</si>
  <si>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</si>
  <si>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</si>
  <si>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</si>
  <si>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</si>
  <si>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</si>
  <si>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</si>
  <si>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</si>
  <si>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</si>
  <si>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</si>
  <si>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</si>
  <si>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</si>
  <si>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</si>
  <si>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</si>
  <si>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</si>
  <si>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</si>
  <si>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</si>
  <si>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</si>
  <si>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</si>
  <si>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</si>
  <si>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</si>
  <si>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</si>
  <si>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</si>
  <si>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</si>
  <si>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</si>
  <si>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</si>
  <si>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</si>
  <si>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</si>
  <si>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</si>
  <si>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</si>
  <si>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</si>
  <si>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</si>
  <si>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</si>
  <si>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</si>
  <si>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</si>
  <si>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</si>
  <si>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</si>
  <si>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</si>
  <si>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</si>
  <si>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</si>
  <si>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</si>
  <si>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</si>
  <si>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</si>
  <si>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</si>
  <si>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</si>
  <si>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</si>
  <si>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</si>
  <si>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</si>
  <si>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</si>
  <si>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</si>
  <si>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</si>
  <si>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</si>
  <si>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</si>
  <si>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</si>
  <si>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</si>
  <si>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</si>
  <si>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</si>
  <si>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</si>
  <si>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</si>
  <si>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</si>
  <si>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</si>
  <si>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</si>
  <si>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</si>
  <si>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</si>
  <si>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</si>
  <si>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</si>
  <si>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</si>
  <si>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</si>
  <si>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</si>
  <si>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</si>
  <si>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</si>
  <si>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</si>
  <si>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</si>
  <si>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</si>
  <si>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</si>
  <si>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</si>
  <si>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</si>
  <si>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</si>
  <si>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</si>
  <si>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</si>
  <si>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</si>
  <si>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</si>
  <si>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</si>
  <si>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</si>
  <si>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</si>
  <si>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</si>
  <si>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</si>
  <si>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</si>
  <si>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</si>
  <si>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</si>
  <si>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</si>
  <si>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</si>
  <si>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</si>
  <si>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</si>
  <si>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</si>
  <si>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</si>
  <si>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</si>
  <si>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</si>
  <si>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</si>
  <si>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</si>
  <si>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</si>
  <si>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</si>
  <si>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</si>
  <si>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</si>
  <si>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</si>
  <si>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</si>
  <si>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</si>
  <si>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</si>
  <si>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</si>
  <si>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</si>
  <si>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</si>
  <si>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</si>
  <si>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</si>
  <si>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</si>
  <si>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</si>
  <si>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</si>
  <si>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</si>
  <si>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</si>
  <si>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</si>
  <si>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</si>
  <si>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</si>
  <si>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</si>
  <si>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</si>
  <si>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</si>
  <si>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</si>
  <si>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</si>
  <si>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</si>
  <si>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</si>
  <si>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</si>
  <si>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</si>
  <si>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</si>
  <si>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</si>
  <si>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</si>
  <si>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</si>
  <si>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</si>
  <si>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</si>
  <si>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</si>
  <si>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</si>
  <si>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</si>
  <si>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</si>
  <si>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</si>
  <si>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</si>
  <si>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</si>
  <si>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</si>
  <si>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</si>
  <si>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</si>
  <si>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</si>
  <si>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</si>
  <si>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</si>
  <si>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</si>
  <si>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</si>
  <si>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</si>
  <si>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</si>
  <si>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</si>
  <si>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</si>
  <si>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</si>
  <si>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</si>
  <si>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</si>
  <si>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</si>
  <si>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</si>
  <si>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</si>
  <si>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</si>
  <si>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</si>
  <si>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</si>
  <si>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</si>
  <si>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</si>
  <si>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</si>
  <si>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</si>
  <si>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</si>
  <si>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</si>
  <si>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</si>
  <si>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</si>
  <si>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</si>
  <si>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</si>
  <si>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</si>
  <si>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</si>
  <si>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</si>
  <si>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</si>
  <si>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</si>
  <si>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</si>
  <si>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</si>
  <si>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</si>
  <si>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</si>
  <si>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</si>
  <si>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</si>
  <si>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</si>
  <si>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</si>
  <si>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</si>
  <si>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</si>
  <si>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</si>
  <si>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</si>
  <si>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</si>
  <si>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</si>
  <si>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</si>
  <si>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</si>
  <si>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</si>
  <si>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</si>
  <si>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</si>
  <si>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</si>
  <si>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</si>
  <si>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</si>
  <si>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</si>
  <si>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</si>
  <si>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</si>
  <si>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</si>
  <si>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</si>
  <si>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</si>
  <si>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</si>
  <si>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</si>
  <si>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</si>
  <si>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</si>
  <si>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</si>
  <si>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</si>
  <si>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</si>
  <si>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</si>
  <si>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</si>
  <si>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</si>
  <si>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</si>
  <si>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</si>
  <si>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</si>
  <si>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</si>
  <si>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</si>
  <si>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</si>
  <si>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</si>
  <si>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</si>
  <si>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</si>
  <si>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</si>
  <si>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</si>
  <si>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</si>
  <si>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</si>
  <si>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</si>
  <si>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</si>
  <si>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</si>
  <si>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</si>
  <si>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</si>
  <si>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</si>
  <si>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</si>
  <si>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</si>
  <si>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</si>
  <si>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</si>
  <si>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</si>
  <si>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</si>
  <si>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</si>
  <si>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</si>
  <si>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</si>
  <si>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</si>
  <si>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</si>
  <si>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</si>
  <si>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</si>
  <si>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</si>
  <si>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</si>
  <si>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</si>
  <si>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</si>
  <si>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</si>
  <si>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</si>
  <si>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</si>
  <si>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</si>
  <si>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</si>
  <si>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</si>
  <si>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</si>
  <si>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</si>
  <si>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</si>
  <si>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</si>
  <si>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</si>
  <si>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</si>
  <si>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</si>
  <si>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</si>
  <si>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</si>
  <si>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</si>
  <si>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</si>
  <si>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</si>
  <si>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</si>
  <si>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</si>
  <si>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</si>
  <si>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</si>
  <si>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</si>
  <si>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</si>
  <si>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</si>
  <si>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</si>
  <si>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</si>
  <si>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</si>
  <si>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</si>
  <si>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</si>
  <si>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</si>
  <si>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</si>
  <si>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</si>
  <si>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</si>
  <si>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</si>
  <si>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</si>
  <si>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</si>
  <si>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</si>
  <si>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</si>
  <si>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</si>
  <si>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</si>
  <si>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</si>
  <si>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</si>
  <si>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</si>
  <si>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</si>
  <si>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</si>
  <si>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</si>
  <si>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</si>
  <si>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</si>
  <si>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</si>
  <si>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</si>
  <si>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</si>
  <si>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</si>
  <si>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</si>
  <si>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</si>
  <si>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</si>
  <si>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</si>
  <si>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</si>
  <si>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</si>
  <si>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</si>
  <si>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</si>
  <si>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</si>
  <si>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</si>
  <si>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</si>
  <si>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</si>
  <si>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</si>
  <si>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</si>
  <si>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</si>
  <si>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</si>
  <si>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</si>
  <si>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</si>
  <si>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</si>
  <si>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</si>
  <si>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</si>
  <si>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</si>
  <si>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</si>
  <si>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</si>
  <si>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</si>
  <si>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</si>
  <si>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</si>
  <si>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</si>
  <si>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</si>
  <si>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</si>
  <si>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</si>
  <si>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</si>
  <si>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</si>
  <si>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</si>
  <si>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</si>
  <si>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</si>
  <si>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</si>
  <si>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</si>
  <si>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</si>
  <si>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</si>
  <si>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</si>
  <si>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</si>
  <si>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</si>
  <si>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</si>
  <si>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</si>
  <si>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</si>
  <si>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</si>
  <si>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</si>
  <si>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</si>
  <si>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</si>
  <si>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</si>
  <si>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</si>
  <si>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</si>
  <si>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</si>
  <si>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</si>
  <si>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</si>
  <si>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</si>
  <si>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</si>
  <si>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</si>
  <si>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</si>
  <si>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</si>
  <si>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</si>
  <si>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</si>
  <si>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</si>
  <si>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</si>
  <si>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</si>
  <si>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</si>
  <si>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</si>
  <si>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</si>
  <si>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</si>
  <si>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</si>
  <si>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</si>
  <si>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</si>
  <si>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</si>
  <si>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</si>
  <si>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</si>
  <si>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</si>
  <si>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</si>
  <si>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</si>
  <si>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</si>
  <si>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</si>
  <si>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</si>
  <si>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</si>
  <si>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</si>
  <si>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</si>
  <si>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</si>
  <si>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</si>
  <si>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</si>
  <si>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</si>
  <si>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</si>
  <si>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</si>
  <si>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</si>
  <si>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</si>
  <si>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</si>
  <si>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</si>
  <si>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</si>
  <si>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</si>
  <si>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</si>
  <si>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</si>
  <si>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</si>
  <si>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</si>
  <si>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</si>
  <si>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</si>
  <si>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</si>
  <si>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</si>
  <si>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</si>
  <si>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</si>
  <si>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</si>
  <si>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</si>
  <si>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</si>
  <si>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</si>
  <si>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</si>
  <si>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</si>
  <si>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</si>
  <si>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</si>
  <si>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</si>
  <si>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</si>
  <si>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</si>
  <si>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</si>
  <si>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</si>
  <si>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</si>
  <si>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</si>
  <si>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</si>
  <si>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</si>
  <si>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</si>
  <si>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</si>
  <si>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</si>
  <si>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</si>
  <si>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</si>
  <si>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</si>
  <si>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</si>
  <si>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</si>
  <si>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</si>
  <si>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</si>
  <si>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</si>
  <si>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</si>
  <si>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</si>
  <si>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</si>
  <si>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</si>
  <si>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</si>
  <si>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</si>
  <si>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</si>
  <si>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</si>
  <si>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</si>
  <si>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</si>
  <si>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</si>
  <si>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</si>
  <si>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</si>
  <si>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</si>
  <si>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</si>
  <si>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</si>
  <si>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</si>
  <si>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</si>
  <si>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</si>
  <si>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</si>
  <si>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</si>
  <si>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</si>
  <si>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</si>
  <si>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</si>
  <si>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</si>
  <si>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</si>
  <si>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</si>
  <si>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</si>
  <si>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</si>
  <si>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</si>
  <si>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</si>
  <si>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</si>
  <si>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</si>
  <si>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</si>
  <si>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</si>
  <si>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</si>
  <si>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</si>
  <si>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</si>
  <si>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</si>
  <si>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</si>
  <si>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</si>
  <si>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</si>
  <si>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</si>
  <si>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</si>
  <si>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</si>
  <si>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</si>
  <si>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</si>
  <si>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</si>
  <si>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</si>
  <si>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</si>
  <si>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</si>
  <si>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</si>
  <si>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</si>
  <si>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</si>
  <si>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</si>
  <si>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</si>
  <si>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</si>
  <si>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</si>
  <si>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</si>
  <si>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</si>
  <si>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</si>
  <si>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</si>
  <si>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</si>
  <si>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</si>
  <si>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</si>
  <si>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</si>
  <si>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</si>
  <si>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</si>
  <si>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</si>
  <si>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</si>
  <si>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</si>
  <si>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</si>
  <si>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</si>
  <si>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</si>
  <si>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</si>
  <si>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</si>
  <si>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</si>
  <si>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</si>
  <si>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</si>
  <si>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</si>
  <si>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</si>
  <si>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</si>
  <si>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</si>
  <si>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</si>
  <si>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</si>
  <si>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</si>
  <si>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</si>
  <si>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</si>
  <si>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</si>
  <si>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</si>
  <si>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</si>
  <si>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</si>
  <si>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</si>
  <si>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</si>
  <si>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</si>
  <si>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</si>
  <si>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</si>
  <si>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</si>
  <si>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</si>
  <si>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</si>
  <si>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</si>
  <si>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</si>
  <si>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</si>
  <si>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</si>
  <si>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</si>
  <si>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</si>
  <si>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</si>
  <si>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</si>
  <si>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</si>
  <si>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</si>
  <si>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</si>
  <si>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</si>
  <si>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</si>
  <si>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</si>
  <si>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</si>
  <si>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</si>
  <si>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</si>
  <si>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</si>
  <si>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</si>
  <si>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</si>
  <si>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</si>
  <si>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</si>
  <si>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</si>
  <si>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</si>
  <si>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</si>
  <si>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</si>
  <si>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</si>
  <si>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</si>
  <si>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</si>
  <si>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</si>
  <si>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</si>
  <si>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</si>
  <si>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</si>
  <si>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</si>
  <si>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</si>
  <si>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</si>
  <si>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</si>
  <si>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</si>
  <si>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</si>
  <si>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</si>
  <si>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</si>
  <si>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</si>
  <si>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</si>
  <si>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</si>
  <si>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</si>
  <si>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</si>
  <si>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</si>
  <si>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</si>
  <si>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</si>
  <si>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</si>
  <si>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</si>
  <si>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</si>
  <si>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</si>
  <si>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</si>
  <si>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</si>
  <si>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</si>
  <si>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</si>
  <si>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</si>
  <si>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</si>
  <si>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</si>
  <si>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</si>
  <si>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</si>
  <si>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</si>
  <si>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</si>
  <si>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</si>
  <si>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</si>
  <si>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</si>
  <si>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</si>
  <si>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</si>
  <si>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</si>
  <si>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</si>
  <si>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</si>
  <si>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</si>
  <si>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</si>
  <si>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</si>
  <si>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</si>
  <si>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</si>
  <si>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</si>
  <si>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</si>
  <si>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</si>
  <si>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</si>
  <si>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</si>
  <si>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</si>
  <si>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</si>
  <si>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</si>
  <si>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</si>
  <si>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</si>
  <si>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</si>
  <si>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</si>
  <si>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</si>
  <si>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</si>
  <si>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</si>
  <si>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</si>
  <si>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</si>
  <si>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</si>
  <si>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</si>
  <si>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</si>
  <si>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</si>
  <si>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</si>
  <si>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</si>
  <si>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</si>
  <si>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</si>
  <si>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</si>
  <si>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</si>
  <si>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</si>
  <si>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</si>
  <si>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</si>
  <si>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</si>
  <si>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</si>
  <si>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</si>
  <si>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</si>
  <si>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</si>
  <si>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</si>
  <si>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</si>
  <si>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</si>
  <si>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</si>
  <si>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</si>
  <si>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</si>
  <si>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</si>
  <si>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</si>
  <si>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</si>
  <si>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</si>
  <si>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</si>
  <si>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</si>
  <si>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</si>
  <si>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</si>
  <si>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</si>
  <si>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</si>
  <si>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</si>
  <si>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</si>
  <si>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</si>
  <si>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</si>
  <si>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</si>
  <si>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</si>
  <si>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</si>
  <si>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</si>
  <si>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</si>
  <si>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</si>
  <si>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</si>
  <si>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</si>
  <si>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</si>
  <si>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</si>
  <si>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</si>
  <si>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</si>
  <si>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</si>
  <si>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</si>
  <si>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</si>
  <si>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</si>
  <si>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</si>
  <si>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</si>
  <si>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</si>
  <si>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</si>
  <si>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</si>
  <si>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</si>
  <si>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</si>
  <si>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</si>
  <si>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</si>
  <si>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</si>
  <si>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</si>
  <si>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</si>
  <si>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</si>
  <si>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</si>
  <si>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</si>
  <si>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</si>
  <si>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</si>
  <si>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</si>
  <si>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</si>
  <si>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</si>
  <si>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</si>
  <si>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</si>
  <si>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</si>
  <si>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</si>
  <si>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</si>
  <si>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</si>
  <si>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</si>
  <si>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</si>
  <si>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</si>
  <si>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</si>
  <si>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</si>
  <si>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</si>
  <si>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</si>
  <si>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</si>
  <si>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</si>
  <si>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</si>
  <si>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</si>
  <si>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</si>
  <si>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</si>
  <si>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</si>
  <si>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</si>
  <si>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</si>
  <si>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</si>
  <si>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</si>
  <si>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</si>
  <si>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</si>
  <si>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</si>
  <si>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</si>
  <si>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</si>
  <si>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</si>
  <si>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</si>
  <si>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</si>
  <si>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</si>
  <si>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</si>
  <si>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</si>
  <si>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</si>
  <si>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</si>
  <si>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</si>
  <si>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</si>
  <si>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</si>
  <si>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</si>
  <si>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</si>
  <si>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</si>
  <si>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</si>
  <si>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</si>
  <si>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</si>
  <si>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</si>
  <si>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</si>
  <si>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</si>
  <si>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</si>
  <si>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</si>
  <si>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</si>
  <si>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</si>
  <si>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</si>
  <si>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</si>
  <si>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</si>
  <si>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</si>
  <si>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</si>
  <si>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</si>
  <si>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</si>
  <si>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</si>
  <si>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</si>
  <si>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</si>
  <si>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</si>
  <si>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</si>
  <si>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</si>
  <si>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</si>
  <si>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</si>
  <si>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</si>
  <si>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</si>
  <si>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</si>
  <si>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</si>
  <si>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</si>
  <si>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</si>
  <si>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</si>
  <si>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</si>
  <si>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</si>
  <si>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</si>
  <si>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</si>
  <si>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</si>
  <si>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</si>
  <si>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</si>
  <si>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</si>
  <si>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</si>
  <si>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</si>
  <si>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</si>
  <si>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</si>
  <si>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</si>
  <si>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</si>
  <si>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</si>
  <si>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</si>
  <si>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</si>
  <si>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</si>
  <si>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</si>
  <si>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</si>
  <si>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</si>
  <si>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</si>
  <si>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</si>
  <si>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</si>
  <si>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</si>
  <si>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</si>
  <si>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</si>
  <si>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</si>
  <si>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</si>
  <si>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</si>
  <si>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</si>
  <si>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</si>
  <si>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</si>
  <si>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</si>
  <si>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</si>
  <si>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</si>
  <si>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</si>
  <si>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</si>
  <si>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</si>
  <si>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</si>
  <si>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</si>
  <si>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</si>
  <si>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</si>
  <si>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</si>
  <si>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</si>
  <si>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</si>
  <si>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</si>
  <si>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</si>
  <si>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</si>
  <si>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</si>
  <si>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</si>
  <si>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</si>
  <si>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</si>
  <si>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</si>
  <si>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</si>
  <si>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</si>
  <si>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</si>
  <si>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</si>
  <si>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</si>
  <si>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</si>
  <si>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</si>
  <si>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</si>
  <si>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</si>
  <si>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</si>
  <si>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</si>
  <si>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</si>
  <si>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</si>
  <si>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</si>
  <si>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</si>
  <si>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</si>
  <si>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</si>
  <si>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</si>
  <si>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</si>
  <si>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</si>
  <si>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</si>
  <si>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</si>
  <si>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</si>
  <si>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</si>
  <si>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</si>
  <si>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</si>
  <si>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</si>
  <si>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</si>
  <si>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</si>
  <si>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</si>
  <si>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</si>
  <si>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</si>
  <si>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</si>
  <si>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</si>
  <si>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</si>
  <si>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</si>
  <si>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</si>
  <si>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</si>
  <si>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</si>
  <si>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</si>
  <si>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</si>
  <si>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</si>
  <si>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</si>
  <si>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</si>
  <si>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</si>
  <si>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</si>
  <si>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</si>
  <si>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</si>
  <si>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</si>
  <si>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</si>
  <si>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</si>
  <si>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</si>
  <si>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</si>
  <si>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</si>
  <si>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</si>
  <si>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</si>
  <si>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</si>
  <si>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</si>
  <si>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</si>
  <si>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</si>
  <si>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</si>
  <si>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</si>
  <si>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</si>
  <si>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</si>
  <si>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</si>
  <si>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</si>
  <si>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</si>
  <si>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</si>
  <si>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</si>
  <si>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</si>
  <si>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</si>
  <si>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</si>
  <si>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</si>
  <si>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</si>
  <si>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</si>
  <si>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</si>
  <si>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</si>
  <si>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</si>
  <si>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</si>
  <si>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</si>
  <si>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</si>
  <si>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</si>
  <si>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</si>
  <si>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</si>
  <si>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</si>
  <si>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</si>
  <si>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</si>
  <si>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</si>
  <si>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</si>
  <si>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</si>
  <si>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</si>
  <si>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</si>
  <si>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</si>
  <si>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</si>
  <si>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</si>
  <si>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</si>
  <si>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</si>
  <si>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</si>
  <si>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</si>
  <si>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</si>
  <si>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</si>
  <si>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</si>
  <si>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</si>
  <si>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</si>
  <si>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</si>
  <si>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</si>
  <si>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</si>
  <si>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</si>
  <si>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</si>
  <si>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</si>
  <si>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</si>
  <si>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</si>
  <si>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</si>
  <si>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</si>
  <si>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</si>
  <si>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</si>
  <si>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</si>
  <si>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</si>
  <si>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</si>
  <si>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</si>
  <si>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</si>
  <si>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</si>
  <si>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</si>
  <si>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</si>
  <si>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</si>
  <si>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</si>
  <si>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</si>
  <si>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</si>
  <si>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</si>
  <si>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</si>
  <si>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</si>
  <si>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</si>
  <si>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</si>
  <si>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</si>
  <si>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</si>
  <si>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</si>
  <si>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</si>
  <si>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</si>
  <si>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</si>
  <si>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</si>
  <si>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</si>
  <si>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</si>
  <si>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</si>
  <si>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</si>
  <si>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</si>
  <si>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</si>
  <si>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</si>
  <si>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</si>
  <si>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</si>
  <si>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</si>
  <si>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</si>
  <si>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</si>
  <si>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</si>
  <si>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</si>
  <si>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</si>
  <si>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</si>
  <si>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</si>
  <si>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</si>
  <si>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</si>
  <si>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</si>
  <si>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</si>
  <si>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</si>
  <si>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</si>
  <si>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</si>
  <si>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</si>
  <si>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</si>
  <si>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</si>
  <si>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</si>
  <si>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</si>
  <si>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</si>
  <si>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</si>
  <si>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</si>
  <si>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</si>
  <si>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</si>
  <si>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</si>
  <si>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</si>
  <si>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</si>
  <si>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</si>
  <si>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</si>
  <si>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</si>
  <si>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</si>
  <si>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</si>
  <si>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</si>
  <si>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</si>
  <si>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</si>
  <si>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</si>
  <si>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</si>
  <si>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</si>
  <si>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</si>
  <si>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</si>
  <si>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</si>
  <si>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</si>
  <si>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</si>
  <si>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</si>
  <si>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</si>
  <si>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</si>
  <si>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</si>
  <si>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</si>
  <si>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</si>
  <si>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</si>
  <si>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</si>
  <si>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</si>
  <si>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</si>
  <si>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</si>
  <si>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</si>
  <si>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</si>
  <si>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</si>
  <si>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</si>
  <si>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</si>
  <si>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</si>
  <si>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</si>
  <si>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</si>
  <si>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</si>
  <si>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</si>
  <si>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</si>
  <si>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</si>
  <si>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</si>
  <si>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</si>
  <si>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</si>
  <si>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</si>
  <si>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</si>
  <si>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</si>
  <si>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</si>
  <si>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</si>
  <si>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</si>
  <si>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</si>
  <si>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</si>
  <si>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</si>
  <si>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</si>
  <si>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</si>
  <si>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</si>
  <si>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</si>
  <si>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</si>
  <si>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</si>
  <si>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</si>
  <si>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</si>
  <si>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</si>
  <si>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</si>
  <si>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</si>
  <si>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</si>
  <si>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</si>
  <si>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</si>
  <si>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</si>
  <si>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</si>
  <si>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</si>
  <si>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</si>
  <si>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</si>
  <si>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</si>
  <si>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</si>
  <si>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</si>
  <si>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</si>
  <si>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</si>
  <si>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</si>
  <si>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</si>
  <si>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</si>
  <si>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</si>
  <si>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</si>
  <si>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</si>
  <si>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</si>
  <si>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</si>
  <si>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</si>
  <si>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</si>
  <si>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</si>
  <si>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</si>
  <si>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</si>
  <si>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</si>
  <si>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</si>
  <si>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</si>
  <si>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</si>
  <si>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</si>
  <si>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</si>
  <si>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</si>
  <si>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</si>
  <si>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</si>
  <si>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</si>
  <si>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</si>
  <si>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</si>
  <si>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</si>
  <si>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</si>
  <si>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</si>
  <si>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</si>
  <si>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</si>
  <si>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</si>
  <si>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</si>
  <si>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</si>
  <si>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</si>
  <si>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</si>
  <si>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</si>
  <si>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</si>
  <si>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</si>
  <si>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</si>
  <si>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</si>
  <si>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</si>
  <si>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</si>
  <si>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</si>
  <si>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</si>
  <si>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</si>
  <si>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</si>
  <si>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</si>
  <si>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</si>
  <si>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</si>
  <si>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</si>
  <si>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</si>
  <si>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</si>
  <si>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</si>
  <si>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</si>
  <si>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</si>
  <si>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</si>
  <si>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</si>
  <si>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</si>
  <si>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</si>
  <si>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</si>
  <si>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</si>
  <si>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</si>
  <si>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</si>
  <si>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</si>
  <si>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</si>
  <si>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</si>
  <si>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</si>
  <si>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</si>
  <si>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</si>
  <si>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</si>
  <si>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</si>
  <si>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</si>
  <si>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</si>
  <si>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</si>
  <si>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</si>
  <si>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</si>
  <si>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</si>
  <si>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</si>
  <si>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</si>
  <si>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</si>
  <si>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</si>
  <si>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</si>
  <si>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</si>
  <si>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</si>
  <si>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</si>
  <si>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</si>
  <si>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</si>
  <si>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</si>
  <si>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</si>
  <si>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</si>
  <si>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</si>
  <si>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</si>
  <si>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</si>
  <si>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</si>
  <si>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</si>
  <si>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</si>
  <si>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</si>
  <si>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</si>
  <si>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</si>
  <si>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</si>
  <si>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</si>
  <si>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</si>
  <si>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</si>
  <si>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</si>
  <si>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</si>
  <si>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</si>
  <si>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</si>
  <si>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</si>
  <si>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</si>
  <si>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</si>
  <si>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</si>
  <si>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</si>
  <si>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</si>
  <si>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</si>
  <si>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</si>
  <si>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</si>
  <si>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</si>
  <si>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</si>
  <si>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</si>
  <si>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</si>
  <si>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</si>
  <si>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</si>
  <si>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</si>
  <si>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</si>
  <si>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</si>
  <si>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</si>
  <si>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</si>
  <si>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</si>
  <si>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</si>
  <si>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</si>
  <si>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</si>
  <si>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</si>
  <si>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</si>
  <si>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</si>
  <si>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</si>
  <si>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</si>
  <si>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</si>
  <si>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</si>
  <si>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</si>
  <si>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</si>
  <si>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</si>
  <si>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</si>
  <si>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</si>
  <si>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</si>
  <si>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</si>
  <si>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</si>
  <si>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</si>
  <si>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</si>
  <si>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</si>
  <si>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</si>
  <si>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</si>
  <si>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</si>
  <si>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</si>
  <si>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</si>
  <si>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</si>
  <si>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</si>
  <si>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</si>
  <si>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</si>
  <si>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</si>
  <si>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</si>
  <si>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</si>
  <si>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</si>
  <si>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</si>
  <si>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</si>
  <si>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</si>
  <si>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</si>
  <si>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</si>
  <si>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</si>
  <si>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</si>
  <si>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</si>
  <si>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</si>
  <si>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</si>
  <si>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</si>
  <si>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</si>
  <si>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</si>
  <si>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</si>
  <si>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</si>
  <si>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</si>
  <si>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</si>
  <si>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</si>
  <si>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</si>
  <si>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</si>
  <si>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</si>
  <si>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</si>
  <si>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</si>
  <si>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</si>
  <si>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</si>
  <si>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</si>
  <si>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</si>
  <si>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</si>
  <si>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</si>
  <si>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</si>
  <si>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</si>
  <si>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</si>
  <si>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</si>
  <si>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</si>
  <si>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</si>
  <si>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</si>
  <si>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</si>
  <si>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</si>
  <si>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</si>
  <si>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</si>
  <si>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</si>
  <si>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</si>
  <si>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</si>
  <si>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</si>
  <si>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</si>
  <si>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</si>
  <si>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</si>
  <si>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</si>
  <si>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</si>
  <si>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</si>
  <si>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</si>
  <si>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</si>
  <si>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</si>
  <si>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</si>
  <si>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</si>
  <si>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</si>
  <si>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</si>
  <si>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</si>
  <si>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</si>
  <si>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</si>
  <si>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</si>
  <si>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</si>
  <si>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</si>
  <si>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</si>
  <si>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</si>
  <si>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</si>
  <si>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</si>
  <si>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</si>
  <si>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</si>
  <si>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</si>
  <si>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</si>
  <si>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</si>
  <si>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</si>
  <si>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</si>
  <si>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</si>
  <si>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</si>
  <si>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</si>
  <si>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</si>
  <si>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</si>
  <si>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</si>
  <si>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</si>
  <si>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</si>
  <si>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</si>
  <si>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</si>
  <si>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</si>
  <si>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</si>
  <si>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</si>
  <si>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</si>
  <si>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</si>
  <si>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</si>
  <si>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</si>
  <si>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</si>
  <si>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</si>
  <si>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</si>
  <si>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</si>
  <si>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</si>
  <si>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</si>
  <si>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</si>
  <si>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</si>
  <si>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</si>
  <si>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</si>
  <si>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</si>
  <si>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</si>
  <si>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</si>
  <si>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</si>
  <si>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</si>
  <si>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</si>
  <si>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</si>
  <si>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</si>
  <si>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</si>
  <si>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</si>
  <si>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</si>
  <si>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</si>
  <si>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</si>
  <si>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</si>
  <si>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</si>
  <si>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</si>
  <si>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</si>
  <si>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</si>
  <si>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</si>
  <si>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</si>
  <si>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</si>
  <si>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</si>
  <si>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</si>
  <si>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</si>
  <si>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</si>
  <si>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</si>
  <si>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</si>
  <si>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</si>
  <si>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</si>
  <si>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</si>
  <si>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</si>
  <si>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</si>
  <si>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</si>
  <si>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</si>
  <si>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</si>
  <si>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</si>
  <si>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</si>
  <si>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</si>
  <si>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</si>
  <si>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</si>
  <si>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</si>
  <si>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</si>
  <si>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</si>
  <si>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</si>
  <si>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</si>
  <si>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</si>
  <si>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</si>
  <si>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</si>
  <si>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</si>
  <si>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</si>
  <si>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</si>
  <si>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</si>
  <si>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</si>
  <si>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</si>
  <si>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</si>
  <si>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</si>
  <si>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</si>
  <si>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</si>
  <si>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</si>
  <si>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</si>
  <si>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</si>
  <si>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</si>
  <si>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</si>
  <si>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</si>
  <si>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</si>
  <si>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</si>
  <si>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</si>
  <si>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</si>
  <si>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</si>
  <si>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</si>
  <si>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</si>
  <si>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</si>
  <si>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</si>
  <si>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</si>
  <si>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</si>
  <si>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</si>
  <si>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</si>
  <si>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</si>
  <si>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</si>
  <si>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</si>
  <si>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</si>
  <si>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</si>
  <si>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</si>
  <si>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</si>
  <si>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</si>
  <si>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</si>
  <si>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</si>
  <si>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</si>
  <si>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</si>
  <si>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</si>
  <si>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</si>
  <si>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</si>
  <si>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</si>
  <si>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</si>
  <si>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</si>
  <si>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</si>
  <si>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</si>
  <si>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</si>
  <si>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</si>
  <si>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</si>
  <si>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</si>
  <si>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</si>
  <si>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</si>
  <si>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</si>
  <si>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</si>
  <si>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</si>
  <si>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</si>
  <si>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</si>
  <si>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</si>
  <si>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</si>
  <si>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</si>
  <si>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</si>
  <si>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</si>
  <si>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</si>
  <si>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</si>
  <si>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</si>
  <si>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</si>
  <si>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</si>
  <si>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</si>
  <si>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</si>
  <si>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</si>
  <si>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</si>
  <si>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</si>
  <si>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</si>
  <si>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</si>
  <si>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</si>
  <si>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</si>
  <si>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</si>
  <si>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</si>
  <si>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</si>
  <si>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</si>
  <si>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</si>
  <si>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</si>
  <si>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</si>
  <si>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</si>
  <si>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</si>
  <si>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</si>
  <si>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</si>
  <si>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</si>
  <si>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</si>
  <si>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</si>
  <si>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</si>
  <si>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</si>
  <si>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</si>
  <si>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</si>
  <si>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</si>
  <si>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</si>
  <si>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</si>
  <si>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</si>
  <si>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</si>
  <si>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</si>
  <si>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</si>
  <si>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</si>
  <si>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</si>
  <si>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</si>
  <si>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</si>
  <si>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</si>
  <si>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</si>
  <si>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</si>
  <si>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</si>
  <si>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</si>
  <si>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</si>
  <si>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</si>
  <si>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</si>
  <si>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</si>
  <si>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</si>
  <si>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</si>
  <si>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</si>
  <si>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</si>
  <si>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</si>
  <si>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</si>
  <si>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</si>
  <si>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</si>
  <si>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</si>
  <si>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</si>
  <si>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</si>
  <si>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</si>
  <si>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</si>
  <si>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</si>
  <si>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</si>
  <si>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</si>
  <si>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</si>
  <si>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</si>
  <si>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</si>
  <si>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</si>
  <si>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</si>
  <si>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</si>
  <si>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</si>
  <si>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</si>
  <si>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</si>
  <si>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</si>
  <si>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</si>
  <si>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</si>
  <si>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</si>
  <si>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</si>
  <si>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</si>
  <si>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</si>
  <si>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</si>
  <si>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</si>
  <si>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</si>
  <si>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</si>
  <si>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</si>
  <si>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</si>
  <si>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</si>
  <si>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</si>
  <si>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</si>
  <si>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</si>
  <si>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</si>
  <si>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</si>
  <si>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</si>
  <si>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</si>
  <si>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</si>
  <si>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</si>
  <si>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</si>
  <si>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</si>
  <si>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</si>
  <si>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</si>
  <si>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</si>
  <si>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</si>
  <si>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</si>
  <si>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</si>
  <si>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</si>
  <si>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</si>
  <si>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</si>
  <si>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</si>
  <si>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</si>
  <si>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</si>
  <si>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</si>
  <si>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</si>
  <si>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</si>
  <si>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</si>
  <si>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</si>
  <si>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</si>
  <si>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</si>
  <si>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</si>
  <si>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</si>
  <si>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</si>
  <si>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</si>
  <si>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</si>
  <si>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</si>
  <si>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</si>
  <si>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</si>
  <si>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</si>
  <si>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</si>
  <si>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</si>
  <si>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</si>
  <si>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</si>
  <si>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</si>
  <si>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</si>
  <si>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</si>
  <si>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</si>
  <si>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</si>
  <si>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</si>
  <si>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</si>
  <si>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</si>
  <si>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</si>
  <si>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</si>
  <si>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</si>
  <si>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</si>
  <si>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</si>
  <si>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</si>
  <si>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</si>
  <si>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</si>
  <si>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</si>
  <si>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</si>
  <si>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</si>
  <si>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</si>
  <si>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</si>
  <si>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</si>
  <si>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</si>
  <si>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</si>
  <si>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</si>
  <si>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</si>
  <si>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</si>
  <si>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</si>
  <si>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</si>
  <si>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</si>
  <si>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</si>
  <si>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</si>
  <si>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</si>
  <si>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</si>
  <si>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</si>
  <si>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</si>
  <si>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</si>
  <si>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</si>
  <si>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</si>
  <si>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</si>
  <si>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</si>
  <si>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</si>
  <si>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</si>
  <si>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</si>
  <si>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</si>
  <si>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</si>
  <si>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</si>
  <si>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</si>
  <si>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</si>
  <si>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</si>
  <si>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</si>
  <si>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</si>
  <si>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</si>
  <si>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</si>
  <si>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</si>
  <si>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</si>
  <si>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</si>
  <si>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</si>
  <si>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</si>
  <si>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</si>
  <si>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</si>
  <si>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</si>
  <si>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</si>
  <si>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</si>
  <si>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</si>
  <si>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</si>
  <si>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</si>
  <si>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</si>
  <si>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</si>
  <si>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</si>
  <si>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</si>
  <si>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</si>
  <si>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</si>
  <si>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</si>
  <si>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</si>
  <si>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</si>
  <si>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</si>
  <si>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</si>
  <si>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</si>
  <si>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</si>
  <si>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</si>
  <si>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</si>
  <si>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</si>
  <si>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</si>
  <si>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</si>
  <si>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</si>
  <si>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</si>
  <si>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</si>
  <si>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</si>
  <si>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</si>
  <si>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</si>
  <si>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</si>
  <si>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</si>
  <si>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</si>
  <si>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</si>
  <si>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</si>
  <si>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</si>
  <si>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</si>
  <si>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</si>
  <si>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</si>
  <si>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</si>
  <si>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</si>
  <si>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</si>
  <si>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</si>
  <si>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</si>
  <si>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</si>
  <si>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</si>
  <si>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</si>
  <si>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</si>
  <si>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</si>
  <si>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</si>
  <si>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</si>
  <si>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</si>
  <si>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</si>
  <si>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</si>
  <si>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</si>
  <si>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</si>
  <si>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</si>
  <si>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</si>
  <si>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</si>
  <si>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</si>
  <si>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</si>
  <si>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</si>
  <si>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</si>
  <si>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</si>
  <si>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</si>
  <si>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</si>
  <si>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</si>
  <si>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</si>
  <si>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</si>
  <si>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</si>
  <si>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</si>
  <si>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</si>
  <si>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</si>
  <si>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</si>
  <si>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</si>
  <si>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</si>
  <si>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</si>
  <si>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</si>
  <si>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</si>
  <si>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</si>
  <si>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</si>
  <si>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</si>
  <si>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</si>
  <si>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</si>
  <si>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</si>
  <si>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</si>
  <si>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</si>
  <si>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</si>
  <si>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</si>
  <si>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</si>
  <si>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</si>
  <si>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</si>
  <si>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</si>
  <si>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</si>
  <si>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</si>
  <si>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</si>
  <si>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</si>
  <si>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</si>
  <si>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</si>
  <si>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</si>
  <si>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</si>
  <si>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</si>
  <si>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</si>
  <si>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</si>
  <si>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</si>
  <si>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</si>
  <si>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</si>
  <si>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</si>
  <si>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</si>
  <si>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</si>
  <si>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</si>
  <si>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</si>
  <si>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</si>
  <si>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</si>
  <si>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</si>
  <si>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</si>
  <si>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</si>
  <si>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</si>
  <si>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</si>
  <si>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</si>
  <si>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</si>
  <si>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</si>
  <si>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</si>
  <si>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</si>
  <si>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</si>
  <si>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</si>
  <si>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</si>
  <si>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</si>
  <si>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</si>
  <si>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</si>
  <si>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</si>
  <si>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</si>
  <si>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</si>
  <si>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</si>
  <si>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</si>
  <si>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</si>
  <si>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</si>
  <si>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</si>
  <si>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</si>
  <si>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</si>
  <si>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</si>
  <si>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</si>
  <si>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</si>
  <si>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</si>
  <si>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</si>
  <si>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</si>
  <si>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</si>
  <si>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</si>
  <si>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</si>
  <si>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</si>
  <si>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</si>
  <si>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</si>
  <si>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</si>
  <si>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</si>
  <si>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</si>
  <si>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</si>
  <si>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</si>
  <si>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</si>
  <si>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</si>
  <si>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</si>
  <si>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</si>
  <si>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</si>
  <si>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</si>
  <si>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</si>
  <si>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</si>
  <si>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</si>
  <si>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</si>
  <si>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</si>
  <si>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</si>
  <si>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</si>
  <si>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</si>
  <si>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</si>
  <si>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</si>
  <si>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</si>
  <si>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</si>
  <si>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</si>
  <si>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</si>
  <si>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</si>
  <si>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</si>
  <si>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</si>
  <si>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</si>
  <si>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</si>
  <si>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</si>
  <si>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</si>
  <si>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</si>
  <si>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</si>
  <si>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</si>
  <si>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</si>
  <si>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</si>
  <si>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</si>
  <si>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</si>
  <si>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</si>
  <si>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</si>
  <si>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</si>
  <si>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</si>
  <si>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</si>
  <si>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</si>
  <si>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</si>
  <si>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</si>
  <si>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</si>
  <si>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</si>
  <si>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</si>
  <si>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</si>
  <si>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</si>
  <si>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</si>
  <si>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</si>
  <si>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</si>
  <si>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</si>
  <si>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</si>
  <si>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</si>
  <si>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</si>
  <si>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</si>
  <si>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</si>
  <si>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</si>
  <si>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</si>
  <si>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</si>
  <si>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</si>
  <si>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</si>
  <si>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</si>
  <si>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</si>
  <si>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</si>
  <si>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</si>
  <si>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</si>
  <si>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</si>
  <si>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</si>
  <si>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</si>
  <si>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</si>
  <si>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</si>
  <si>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</si>
  <si>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</si>
  <si>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</si>
  <si>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</si>
  <si>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</si>
  <si>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</si>
  <si>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</si>
  <si>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</si>
  <si>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</si>
  <si>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</si>
  <si>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</si>
  <si>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</si>
  <si>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</si>
  <si>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</si>
  <si>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</si>
  <si>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</si>
  <si>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</si>
  <si>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</si>
  <si>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</si>
  <si>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</si>
  <si>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</si>
  <si>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</si>
  <si>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</si>
  <si>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</si>
  <si>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</si>
  <si>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</si>
  <si>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</si>
  <si>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</si>
  <si>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</si>
  <si>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</si>
  <si>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</si>
  <si>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</si>
  <si>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</si>
  <si>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</si>
  <si>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</si>
  <si>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</si>
  <si>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</si>
  <si>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</si>
  <si>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</si>
  <si>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</si>
  <si>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</si>
  <si>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</si>
  <si>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</si>
  <si>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</si>
  <si>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</si>
  <si>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</si>
  <si>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</si>
  <si>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</si>
  <si>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</si>
  <si>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</si>
  <si>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</si>
  <si>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</si>
  <si>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</si>
  <si>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</si>
  <si>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</si>
  <si>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</si>
  <si>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</si>
  <si>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</si>
  <si>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</si>
  <si>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</si>
  <si>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</si>
  <si>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</si>
  <si>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</si>
  <si>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</si>
  <si>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</si>
  <si>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</si>
  <si>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</si>
  <si>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</si>
  <si>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</si>
  <si>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</si>
  <si>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</si>
  <si>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</si>
  <si>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</si>
  <si>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</si>
  <si>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</si>
  <si>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</si>
  <si>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</si>
  <si>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</si>
  <si>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</si>
  <si>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</si>
  <si>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</si>
  <si>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</si>
  <si>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</si>
  <si>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</si>
  <si>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</si>
  <si>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</si>
  <si>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</si>
  <si>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</si>
  <si>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</si>
  <si>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</si>
  <si>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</si>
  <si>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</si>
  <si>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</si>
  <si>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</si>
  <si>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</si>
  <si>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</si>
  <si>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</si>
  <si>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</si>
  <si>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</si>
  <si>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</si>
  <si>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</si>
  <si>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</si>
  <si>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</si>
  <si>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</si>
  <si>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</si>
  <si>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</si>
  <si>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</si>
  <si>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</si>
  <si>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</si>
  <si>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</si>
  <si>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</si>
  <si>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</si>
  <si>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</si>
  <si>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</si>
  <si>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</si>
  <si>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</si>
  <si>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</si>
  <si>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</si>
  <si>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</si>
  <si>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</si>
  <si>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</si>
  <si>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</si>
  <si>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</si>
  <si>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</si>
  <si>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</si>
  <si>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</si>
  <si>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</si>
  <si>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</si>
  <si>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</si>
  <si>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</si>
  <si>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</si>
  <si>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</si>
  <si>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</si>
  <si>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</si>
  <si>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</si>
  <si>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</si>
  <si>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</si>
  <si>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</si>
  <si>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</si>
  <si>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</si>
  <si>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</si>
  <si>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</si>
  <si>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</si>
  <si>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</si>
  <si>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</si>
  <si>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</si>
  <si>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</si>
  <si>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</si>
  <si>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</si>
  <si>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</si>
  <si>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</si>
  <si>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</si>
  <si>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</si>
  <si>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</si>
  <si>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</si>
  <si>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</si>
  <si>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</si>
  <si>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</si>
  <si>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</si>
  <si>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</si>
  <si>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</si>
  <si>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</si>
  <si>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</si>
  <si>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</si>
  <si>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</si>
  <si>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</si>
  <si>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</si>
  <si>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</si>
  <si>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</si>
  <si>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</si>
  <si>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</si>
  <si>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</si>
  <si>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</si>
  <si>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</si>
  <si>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</si>
  <si>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</si>
  <si>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</si>
  <si>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</si>
  <si>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</si>
  <si>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</si>
  <si>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</si>
  <si>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</si>
  <si>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</si>
  <si>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</si>
  <si>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</si>
  <si>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</si>
  <si>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</si>
  <si>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</si>
  <si>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</si>
  <si>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</si>
  <si>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</si>
  <si>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</si>
  <si>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</si>
  <si>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</si>
  <si>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</si>
  <si>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</si>
  <si>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</si>
  <si>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</si>
  <si>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</si>
  <si>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</si>
  <si>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</si>
  <si>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</si>
  <si>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</si>
  <si>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</si>
  <si>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</si>
  <si>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</si>
  <si>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</si>
  <si>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</si>
  <si>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</si>
  <si>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</si>
  <si>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</si>
  <si>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</si>
  <si>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</si>
  <si>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</si>
  <si>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</si>
  <si>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</si>
  <si>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</si>
  <si>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</si>
  <si>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</si>
  <si>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</si>
  <si>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</si>
  <si>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</si>
  <si>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</si>
  <si>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</si>
  <si>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</si>
  <si>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</si>
  <si>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</si>
  <si>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</si>
  <si>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</si>
  <si>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</si>
  <si>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</si>
  <si>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</si>
  <si>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</si>
  <si>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</si>
  <si>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</si>
  <si>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</si>
  <si>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</si>
  <si>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</si>
  <si>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</si>
  <si>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</si>
  <si>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</si>
  <si>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</si>
  <si>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</si>
  <si>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</si>
  <si>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</si>
  <si>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</si>
  <si>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</si>
  <si>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</si>
  <si>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</si>
  <si>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</si>
  <si>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</si>
  <si>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</si>
  <si>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</si>
  <si>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</si>
  <si>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</si>
  <si>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</si>
  <si>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</si>
  <si>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</si>
  <si>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</si>
  <si>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</si>
  <si>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</si>
  <si>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</si>
  <si>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</si>
  <si>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</si>
  <si>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</si>
  <si>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</si>
  <si>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</si>
  <si>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</si>
  <si>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</si>
  <si>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</si>
  <si>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</si>
  <si>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</si>
  <si>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</si>
  <si>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</si>
  <si>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</si>
  <si>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</si>
  <si>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</si>
  <si>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</si>
  <si>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</si>
  <si>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</si>
  <si>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</si>
  <si>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</si>
  <si>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</si>
  <si>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</si>
  <si>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</si>
  <si>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</si>
  <si>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</si>
  <si>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</si>
  <si>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</si>
  <si>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</si>
  <si>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</si>
  <si>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</si>
  <si>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</si>
  <si>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</si>
  <si>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</si>
  <si>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</si>
  <si>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</si>
  <si>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</si>
  <si>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</si>
  <si>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</si>
  <si>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</si>
  <si>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</si>
  <si>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</si>
  <si>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</si>
  <si>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</si>
  <si>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</si>
  <si>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</si>
  <si>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</si>
  <si>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</si>
  <si>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</si>
  <si>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</si>
  <si>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</si>
  <si>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</si>
  <si>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</si>
  <si>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</si>
  <si>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</si>
  <si>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</si>
  <si>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</si>
  <si>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</si>
  <si>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</si>
  <si>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</si>
  <si>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</si>
  <si>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</si>
  <si>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</si>
  <si>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</si>
  <si>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</si>
  <si>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</si>
  <si>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</si>
  <si>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</si>
  <si>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</si>
  <si>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</si>
  <si>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</si>
  <si>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</si>
  <si>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</si>
  <si>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</si>
  <si>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</si>
  <si>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</si>
  <si>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</si>
  <si>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</si>
  <si>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</si>
  <si>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</si>
  <si>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</si>
  <si>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</si>
  <si>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</si>
  <si>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</si>
  <si>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</si>
  <si>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</si>
  <si>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</si>
  <si>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</si>
  <si>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</si>
  <si>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</si>
  <si>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</si>
  <si>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</si>
  <si>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</si>
  <si>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</si>
  <si>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</si>
  <si>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</si>
  <si>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</si>
  <si>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</si>
  <si>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</si>
  <si>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</si>
  <si>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</si>
  <si>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</si>
  <si>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</si>
  <si>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</si>
  <si>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</si>
  <si>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</si>
  <si>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</si>
  <si>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</si>
  <si>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</si>
  <si>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</si>
  <si>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</si>
  <si>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</si>
  <si>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</si>
  <si>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</si>
  <si>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</si>
  <si>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</si>
  <si>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</si>
  <si>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</si>
  <si>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</si>
  <si>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</si>
  <si>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</si>
  <si>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</si>
  <si>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</si>
  <si>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</si>
  <si>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</si>
  <si>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</si>
  <si>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</si>
  <si>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</si>
  <si>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</si>
  <si>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</si>
  <si>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</si>
  <si>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</si>
  <si>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</si>
  <si>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</si>
  <si>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</si>
  <si>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</si>
  <si>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</si>
  <si>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</si>
  <si>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</si>
  <si>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</si>
  <si>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</si>
  <si>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</si>
  <si>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</si>
  <si>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</si>
  <si>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</si>
  <si>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</si>
  <si>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</si>
  <si>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</si>
  <si>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</si>
  <si>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</si>
  <si>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</si>
  <si>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</si>
  <si>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</si>
  <si>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</si>
  <si>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</si>
  <si>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</si>
  <si>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</si>
  <si>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</si>
  <si>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</si>
  <si>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</si>
  <si>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</si>
  <si>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</si>
  <si>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</si>
  <si>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</si>
  <si>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</si>
  <si>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</si>
  <si>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</si>
  <si>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</si>
  <si>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</si>
  <si>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</si>
  <si>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</si>
  <si>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</si>
  <si>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</si>
  <si>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</si>
  <si>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</si>
  <si>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</si>
  <si>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</si>
  <si>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</si>
  <si>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</si>
  <si>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</si>
  <si>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</si>
  <si>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</si>
  <si>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</si>
  <si>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</si>
  <si>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</si>
  <si>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</si>
  <si>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</si>
  <si>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</si>
  <si>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</si>
  <si>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</si>
  <si>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</si>
  <si>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</si>
  <si>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</si>
  <si>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</si>
  <si>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</si>
  <si>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</si>
  <si>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</si>
  <si>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</si>
  <si>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</si>
  <si>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</si>
  <si>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</si>
  <si>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</si>
  <si>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</si>
  <si>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</si>
  <si>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</si>
  <si>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</si>
  <si>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</si>
  <si>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</si>
  <si>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</si>
  <si>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</si>
  <si>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</si>
  <si>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</si>
  <si>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</si>
  <si>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</si>
  <si>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</si>
  <si>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</si>
  <si>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</si>
  <si>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</si>
  <si>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</si>
  <si>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</si>
  <si>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</si>
  <si>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</si>
  <si>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</si>
  <si>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</si>
  <si>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</si>
  <si>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</si>
  <si>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</si>
  <si>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</si>
  <si>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</si>
  <si>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</si>
  <si>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</si>
  <si>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</si>
  <si>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</si>
  <si>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</si>
  <si>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</si>
  <si>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</si>
  <si>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</si>
  <si>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</si>
  <si>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</si>
  <si>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</si>
  <si>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</si>
  <si>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</si>
  <si>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</si>
  <si>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</si>
  <si>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</si>
  <si>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</si>
  <si>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</si>
  <si>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</si>
  <si>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</si>
  <si>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</si>
  <si>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</si>
  <si>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</si>
  <si>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</si>
  <si>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</si>
  <si>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</si>
  <si>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</si>
  <si>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</si>
  <si>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</si>
  <si>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</si>
  <si>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</si>
  <si>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</si>
  <si>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</si>
  <si>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</si>
  <si>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</si>
  <si>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</si>
  <si>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</si>
  <si>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</si>
  <si>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</si>
  <si>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</si>
  <si>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</si>
  <si>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</si>
  <si>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</si>
  <si>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</si>
  <si>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</si>
  <si>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</si>
  <si>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</si>
  <si>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</si>
  <si>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</si>
  <si>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</si>
  <si>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</si>
  <si>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</si>
  <si>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</si>
  <si>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</si>
  <si>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</si>
  <si>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</si>
  <si>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</si>
  <si>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</si>
  <si>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</si>
  <si>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</si>
  <si>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</si>
  <si>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</si>
  <si>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</si>
  <si>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</si>
  <si>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</si>
  <si>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</si>
  <si>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</si>
  <si>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</si>
  <si>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</si>
  <si>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</si>
  <si>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</si>
  <si>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</si>
  <si>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</si>
  <si>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</si>
  <si>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</si>
  <si>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</si>
  <si>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</si>
  <si>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</si>
  <si>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</si>
  <si>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</si>
  <si>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</si>
  <si>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</si>
  <si>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</si>
  <si>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</si>
  <si>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</si>
  <si>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</si>
  <si>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</si>
  <si>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</si>
  <si>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</si>
  <si>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</si>
  <si>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</si>
  <si>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</si>
  <si>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</si>
  <si>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</si>
  <si>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</si>
  <si>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</si>
  <si>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</si>
  <si>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</si>
  <si>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</si>
  <si>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</si>
  <si>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</si>
  <si>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</si>
  <si>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</si>
  <si>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</si>
  <si>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</si>
  <si>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</si>
  <si>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</si>
  <si>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</si>
  <si>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</si>
  <si>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</si>
  <si>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</si>
  <si>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</si>
  <si>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</si>
  <si>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</si>
  <si>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</si>
  <si>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</si>
  <si>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</si>
  <si>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</si>
  <si>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</si>
  <si>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</si>
  <si>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</si>
  <si>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</si>
  <si>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</si>
  <si>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</si>
  <si>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</si>
  <si>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</si>
  <si>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</si>
  <si>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</si>
  <si>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</si>
  <si>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</si>
  <si>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</si>
  <si>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</si>
  <si>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</si>
  <si>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</si>
  <si>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</si>
  <si>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</si>
  <si>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</si>
  <si>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</si>
  <si>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</si>
  <si>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</si>
  <si>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</si>
  <si>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</si>
  <si>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</si>
  <si>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</si>
  <si>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</si>
  <si>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</si>
  <si>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</si>
  <si>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</si>
  <si>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</si>
  <si>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</si>
  <si>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</si>
  <si>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</si>
  <si>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</si>
  <si>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</si>
  <si>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</si>
  <si>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</si>
  <si>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</si>
  <si>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</si>
  <si>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</si>
  <si>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</si>
  <si>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</si>
  <si>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</si>
  <si>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</si>
  <si>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</si>
  <si>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</si>
  <si>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</si>
  <si>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</si>
  <si>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</si>
  <si>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</si>
  <si>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</si>
  <si>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</si>
  <si>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</si>
  <si>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</si>
  <si>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</si>
  <si>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</si>
  <si>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</si>
  <si>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</si>
  <si>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</si>
  <si>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</si>
  <si>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</si>
  <si>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</si>
  <si>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</si>
  <si>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</si>
  <si>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</si>
  <si>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</si>
  <si>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</si>
  <si>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</si>
  <si>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</si>
  <si>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</si>
  <si>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</si>
  <si>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</si>
  <si>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</si>
  <si>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</si>
  <si>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</si>
  <si>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</si>
  <si>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</si>
  <si>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</si>
  <si>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</si>
  <si>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</si>
  <si>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</si>
  <si>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</si>
  <si>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</si>
  <si>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</si>
  <si>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</si>
  <si>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</si>
  <si>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</si>
  <si>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</si>
  <si>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</si>
  <si>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</si>
  <si>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</si>
  <si>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</si>
  <si>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</si>
  <si>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</si>
  <si>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</si>
  <si>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</si>
  <si>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</si>
  <si>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</si>
  <si>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</si>
  <si>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</si>
  <si>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</si>
  <si>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</si>
  <si>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</si>
  <si>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</si>
  <si>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</si>
  <si>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</si>
  <si>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</si>
  <si>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</si>
  <si>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</si>
  <si>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</si>
  <si>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</si>
  <si>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</si>
  <si>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</si>
  <si>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</si>
  <si>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</si>
  <si>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</si>
  <si>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</si>
  <si>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</si>
  <si>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</si>
  <si>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</si>
  <si>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</si>
  <si>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</si>
  <si>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</si>
  <si>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</si>
  <si>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</si>
  <si>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</si>
  <si>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</si>
  <si>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</si>
  <si>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</si>
  <si>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</si>
  <si>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</si>
  <si>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</si>
  <si>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</si>
  <si>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</si>
  <si>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</si>
  <si>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</si>
  <si>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</si>
  <si>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</si>
  <si>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</si>
  <si>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</si>
  <si>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</si>
  <si>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</si>
  <si>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</si>
  <si>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</si>
  <si>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</si>
  <si>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</si>
  <si>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</si>
  <si>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</si>
  <si>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</si>
  <si>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</si>
  <si>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</si>
  <si>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</si>
  <si>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</si>
  <si>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</si>
  <si>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</si>
  <si>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</si>
  <si>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</si>
  <si>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</si>
  <si>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</si>
  <si>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</si>
  <si>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</si>
  <si>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</si>
  <si>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</si>
  <si>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</si>
  <si>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</si>
  <si>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</si>
  <si>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</si>
  <si>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</si>
  <si>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</si>
  <si>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</si>
  <si>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</si>
  <si>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</si>
  <si>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</si>
  <si>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</si>
  <si>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</si>
  <si>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</si>
  <si>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</si>
  <si>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</si>
  <si>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</si>
  <si>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</si>
  <si>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</si>
  <si>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</si>
  <si>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</si>
  <si>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</si>
  <si>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</si>
  <si>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</si>
  <si>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</si>
  <si>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</si>
  <si>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</si>
  <si>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</si>
  <si>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</si>
  <si>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</si>
  <si>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</si>
  <si>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</si>
  <si>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</si>
  <si>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</si>
  <si>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</si>
  <si>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</si>
  <si>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</si>
  <si>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</si>
  <si>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</si>
  <si>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</si>
  <si>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</si>
  <si>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</si>
  <si>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</si>
  <si>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</si>
  <si>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</si>
  <si>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</si>
  <si>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</si>
  <si>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</si>
  <si>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</si>
  <si>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</si>
  <si>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</si>
  <si>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</si>
  <si>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</si>
  <si>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</si>
  <si>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</si>
  <si>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</si>
  <si>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</si>
  <si>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</si>
  <si>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</si>
  <si>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</si>
  <si>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</si>
  <si>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</si>
  <si>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</si>
  <si>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</si>
  <si>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</si>
  <si>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</si>
  <si>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</si>
  <si>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</si>
  <si>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</si>
  <si>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</si>
  <si>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</si>
  <si>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</si>
  <si>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</si>
  <si>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</si>
  <si>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</si>
  <si>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</si>
  <si>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</si>
  <si>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</si>
  <si>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</si>
  <si>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</si>
  <si>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</si>
  <si>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</si>
  <si>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</si>
  <si>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</si>
  <si>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</si>
  <si>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</si>
  <si>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</si>
  <si>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</si>
  <si>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</si>
  <si>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</si>
  <si>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</si>
  <si>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</si>
  <si>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</si>
  <si>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</si>
  <si>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</si>
  <si>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</si>
  <si>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</si>
  <si>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</si>
  <si>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</si>
  <si>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</si>
  <si>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</si>
  <si>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</si>
  <si>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</si>
  <si>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</si>
  <si>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</si>
  <si>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</si>
  <si>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</si>
  <si>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</si>
  <si>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</si>
  <si>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</si>
  <si>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</si>
  <si>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</si>
  <si>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</si>
  <si>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</si>
  <si>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</si>
  <si>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</si>
  <si>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</si>
  <si>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</si>
  <si>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</si>
  <si>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</si>
  <si>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</si>
  <si>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</si>
  <si>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</si>
  <si>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</si>
  <si>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</si>
  <si>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</si>
  <si>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</si>
  <si>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</si>
  <si>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</si>
  <si>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</si>
  <si>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</si>
  <si>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</si>
  <si>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</si>
  <si>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</si>
  <si>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</si>
  <si>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</si>
  <si>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</si>
  <si>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</si>
  <si>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</si>
  <si>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</si>
  <si>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</si>
  <si>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</si>
  <si>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</si>
  <si>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</si>
  <si>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</si>
  <si>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</si>
  <si>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</si>
  <si>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</si>
  <si>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</si>
  <si>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</si>
  <si>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</si>
  <si>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</si>
  <si>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</si>
  <si>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</si>
  <si>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</si>
  <si>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</si>
  <si>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</si>
  <si>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</si>
  <si>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</si>
  <si>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</si>
  <si>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</si>
  <si>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</si>
  <si>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</si>
  <si>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</si>
  <si>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</si>
  <si>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</si>
  <si>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</si>
  <si>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</si>
  <si>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</si>
  <si>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</si>
  <si>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</si>
  <si>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</si>
  <si>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</si>
  <si>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</si>
  <si>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</si>
  <si>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</si>
  <si>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</si>
  <si>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</si>
  <si>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</si>
  <si>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</si>
  <si>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</si>
  <si>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</si>
  <si>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</si>
  <si>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</si>
  <si>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</si>
  <si>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</si>
  <si>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</si>
  <si>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</si>
  <si>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</si>
  <si>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</si>
  <si>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</si>
  <si>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</si>
  <si>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</si>
  <si>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</si>
  <si>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</si>
  <si>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</si>
  <si>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</si>
  <si>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</si>
  <si>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</si>
  <si>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</si>
  <si>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</si>
  <si>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</si>
  <si>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</si>
  <si>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</si>
  <si>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</si>
  <si>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</si>
  <si>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</si>
  <si>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</si>
  <si>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</si>
  <si>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</si>
  <si>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</si>
  <si>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</si>
  <si>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</si>
  <si>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</si>
  <si>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</si>
  <si>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</si>
  <si>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</si>
  <si>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</si>
  <si>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</si>
  <si>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</si>
  <si>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</si>
  <si>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</si>
  <si>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</si>
  <si>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</si>
  <si>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</si>
  <si>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</si>
  <si>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</si>
  <si>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</si>
  <si>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</si>
  <si>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</si>
  <si>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</si>
  <si>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</si>
  <si>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</si>
  <si>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</si>
  <si>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</si>
  <si>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</si>
  <si>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</si>
  <si>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</si>
  <si>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</si>
  <si>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</si>
  <si>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</si>
  <si>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</si>
  <si>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</si>
  <si>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</si>
  <si>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</si>
  <si>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</si>
  <si>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</si>
  <si>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</si>
  <si>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</si>
  <si>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</si>
  <si>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</si>
  <si>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</si>
  <si>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</si>
  <si>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</si>
  <si>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</si>
  <si>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</si>
  <si>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</si>
  <si>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</si>
  <si>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</si>
  <si>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</si>
  <si>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</si>
  <si>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</si>
  <si>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</si>
  <si>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</si>
  <si>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</si>
  <si>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</si>
  <si>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</si>
  <si>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</si>
  <si>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</si>
  <si>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</si>
  <si>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</si>
  <si>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</si>
  <si>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</si>
  <si>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</si>
  <si>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</si>
  <si>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</si>
  <si>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</si>
  <si>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</si>
  <si>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</si>
  <si>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</si>
  <si>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</si>
  <si>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</si>
  <si>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</si>
  <si>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</si>
  <si>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</si>
  <si>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</si>
  <si>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</si>
  <si>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</si>
  <si>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</si>
  <si>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</si>
  <si>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</si>
  <si>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</si>
  <si>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</si>
  <si>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</si>
  <si>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</si>
  <si>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</si>
  <si>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</si>
  <si>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</si>
  <si>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</si>
  <si>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</si>
  <si>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</si>
  <si>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</si>
  <si>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</si>
  <si>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</si>
  <si>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</si>
  <si>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</si>
  <si>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</si>
  <si>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</si>
  <si>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</si>
  <si>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</si>
  <si>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</si>
  <si>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</si>
  <si>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</si>
  <si>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</si>
  <si>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</si>
  <si>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</si>
  <si>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</si>
  <si>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</si>
  <si>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</si>
  <si>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</si>
  <si>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</si>
  <si>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</si>
  <si>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</si>
  <si>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</si>
  <si>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</si>
  <si>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</si>
  <si>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</si>
  <si>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</si>
  <si>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</si>
  <si>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</si>
  <si>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</si>
  <si>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</si>
  <si>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</si>
  <si>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</si>
  <si>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</si>
  <si>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</si>
  <si>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</si>
  <si>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</si>
  <si>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</si>
  <si>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</si>
  <si>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</si>
  <si>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</si>
  <si>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</si>
  <si>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</si>
  <si>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</si>
  <si>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</si>
  <si>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</si>
  <si>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</si>
  <si>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</si>
  <si>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</si>
  <si>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</si>
  <si>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</si>
  <si>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</si>
  <si>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</si>
  <si>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</si>
  <si>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</si>
  <si>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</si>
  <si>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</si>
  <si>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</si>
  <si>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</si>
  <si>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</si>
  <si>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</si>
  <si>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</si>
  <si>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</si>
  <si>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</si>
  <si>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</si>
  <si>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</si>
  <si>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</si>
  <si>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</si>
  <si>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</si>
  <si>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</si>
  <si>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</si>
  <si>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</si>
  <si>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</si>
  <si>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</si>
  <si>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</si>
  <si>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</si>
  <si>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</si>
  <si>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</si>
  <si>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</si>
  <si>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</si>
  <si>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</si>
  <si>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</si>
  <si>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</si>
  <si>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</si>
  <si>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</si>
  <si>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</si>
  <si>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</si>
  <si>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</si>
  <si>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</si>
  <si>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</si>
  <si>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</si>
  <si>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</si>
  <si>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</si>
  <si>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</si>
  <si>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</si>
  <si>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</si>
  <si>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</si>
  <si>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</si>
  <si>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</si>
  <si>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</si>
  <si>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</si>
  <si>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</si>
  <si>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</si>
  <si>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</si>
  <si>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</si>
  <si>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</si>
  <si>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</si>
  <si>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</si>
  <si>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</si>
  <si>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</si>
  <si>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</si>
  <si>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</si>
  <si>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</si>
  <si>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</si>
  <si>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</si>
  <si>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</si>
  <si>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</si>
  <si>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</si>
  <si>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</si>
  <si>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</si>
  <si>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</si>
  <si>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</si>
  <si>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</si>
  <si>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</si>
  <si>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</si>
  <si>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</si>
  <si>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</si>
  <si>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</si>
  <si>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</si>
  <si>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</si>
  <si>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</si>
  <si>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</si>
  <si>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</si>
  <si>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</si>
  <si>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</si>
  <si>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</si>
  <si>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</si>
  <si>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</si>
  <si>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</si>
  <si>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</si>
  <si>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</si>
  <si>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</si>
  <si>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</si>
  <si>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</si>
  <si>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</si>
  <si>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</si>
  <si>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</si>
  <si>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</si>
  <si>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</si>
  <si>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</si>
  <si>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</si>
  <si>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</si>
  <si>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</si>
  <si>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</si>
  <si>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</si>
  <si>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</si>
  <si>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</si>
  <si>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</si>
  <si>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</si>
  <si>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</si>
  <si>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</si>
  <si>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</si>
  <si>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</si>
  <si>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</si>
  <si>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</si>
  <si>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</si>
  <si>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</si>
  <si>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</si>
  <si>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</si>
  <si>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</si>
  <si>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</si>
  <si>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</si>
  <si>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</si>
  <si>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</si>
  <si>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</si>
  <si>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</si>
  <si>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</si>
  <si>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</si>
  <si>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</si>
  <si>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</si>
  <si>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</si>
  <si>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</si>
  <si>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</si>
  <si>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</si>
  <si>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</si>
  <si>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</si>
  <si>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</si>
  <si>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</si>
  <si>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</si>
  <si>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</si>
  <si>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</si>
  <si>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</si>
  <si>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</si>
  <si>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</si>
  <si>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</si>
  <si>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</si>
  <si>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</si>
  <si>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</si>
  <si>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</si>
  <si>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</si>
  <si>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</si>
  <si>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</si>
  <si>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</si>
  <si>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</si>
  <si>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</si>
  <si>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</si>
  <si>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</si>
  <si>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</si>
  <si>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</si>
  <si>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</si>
  <si>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</si>
  <si>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</si>
  <si>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</si>
  <si>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</si>
  <si>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</si>
  <si>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</si>
  <si>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</si>
  <si>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</si>
  <si>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</si>
  <si>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</si>
  <si>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</si>
  <si>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</si>
  <si>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</si>
  <si>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</si>
  <si>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</si>
  <si>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</si>
  <si>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</si>
  <si>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</si>
  <si>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</si>
  <si>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</si>
  <si>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</si>
  <si>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</si>
  <si>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</si>
  <si>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</si>
  <si>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</si>
  <si>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</si>
  <si>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</si>
  <si>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</si>
  <si>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</si>
  <si>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</si>
  <si>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</si>
  <si>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</si>
  <si>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</si>
  <si>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</si>
  <si>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</si>
  <si>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</si>
  <si>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</si>
  <si>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</si>
  <si>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</si>
  <si>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</si>
  <si>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</si>
  <si>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</si>
  <si>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</si>
  <si>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</si>
  <si>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</si>
  <si>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</si>
  <si>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</si>
  <si>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</si>
  <si>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</si>
  <si>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</si>
  <si>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</si>
  <si>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</si>
  <si>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</si>
  <si>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</si>
  <si>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</si>
  <si>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</si>
  <si>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</si>
  <si>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</si>
  <si>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</si>
  <si>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</si>
  <si>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</si>
  <si>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</si>
  <si>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</si>
  <si>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</si>
  <si>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</si>
  <si>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</si>
  <si>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</si>
  <si>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</si>
  <si>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</si>
  <si>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</si>
  <si>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</si>
  <si>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</si>
  <si>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</si>
  <si>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</si>
  <si>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</si>
  <si>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</si>
  <si>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</si>
  <si>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</si>
  <si>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</si>
  <si>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</si>
  <si>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</si>
  <si>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</si>
  <si>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</si>
  <si>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</si>
  <si>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</si>
  <si>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</si>
  <si>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</si>
  <si>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</si>
  <si>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</si>
  <si>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</si>
  <si>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</si>
  <si>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</si>
  <si>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</si>
  <si>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</si>
  <si>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</si>
  <si>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</si>
  <si>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</si>
  <si>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</si>
  <si>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</si>
  <si>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</si>
  <si>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</si>
  <si>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</si>
  <si>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</si>
  <si>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</si>
  <si>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</si>
  <si>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</si>
  <si>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</si>
  <si>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</si>
  <si>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</si>
  <si>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</si>
  <si>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</si>
  <si>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</si>
  <si>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</si>
  <si>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</si>
  <si>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</si>
  <si>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</si>
  <si>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</si>
  <si>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</si>
  <si>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</si>
  <si>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</si>
  <si>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</si>
  <si>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</si>
  <si>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</si>
  <si>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</si>
  <si>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</si>
  <si>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</si>
  <si>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</si>
  <si>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</si>
  <si>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</si>
  <si>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</si>
  <si>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</si>
  <si>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</si>
  <si>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</si>
  <si>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</si>
  <si>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</si>
  <si>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</si>
  <si>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</si>
  <si>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</si>
  <si>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</si>
  <si>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</si>
  <si>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</si>
  <si>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</si>
  <si>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</si>
  <si>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</si>
  <si>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</si>
  <si>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</si>
  <si>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</si>
  <si>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</si>
  <si>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</si>
  <si>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</si>
  <si>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</si>
  <si>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</si>
  <si>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</si>
  <si>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</si>
  <si>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</si>
  <si>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</si>
  <si>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</si>
  <si>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</si>
  <si>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</si>
  <si>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</si>
  <si>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</si>
  <si>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</si>
  <si>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</si>
  <si>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</si>
  <si>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</si>
  <si>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</si>
  <si>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</si>
  <si>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</si>
  <si>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</si>
  <si>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</si>
  <si>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</si>
  <si>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</si>
  <si>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</si>
  <si>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</si>
  <si>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</si>
  <si>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</si>
  <si>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</si>
  <si>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</si>
  <si>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</si>
  <si>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</si>
  <si>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</si>
  <si>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</si>
  <si>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</si>
  <si>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</si>
  <si>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</si>
  <si>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</si>
  <si>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</si>
  <si>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</si>
  <si>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</si>
  <si>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</si>
  <si>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</si>
  <si>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</si>
  <si>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</si>
  <si>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</si>
  <si>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</si>
  <si>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</si>
  <si>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</si>
  <si>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</si>
  <si>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</si>
  <si>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</si>
  <si>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</si>
  <si>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</si>
  <si>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</si>
  <si>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</si>
  <si>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</si>
  <si>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</si>
  <si>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</si>
  <si>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</si>
  <si>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</si>
  <si>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</si>
  <si>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</si>
  <si>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</si>
  <si>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</si>
  <si>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</si>
  <si>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</si>
  <si>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</si>
  <si>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</si>
  <si>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</si>
  <si>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</si>
  <si>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</si>
  <si>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</si>
  <si>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</si>
  <si>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</si>
  <si>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</si>
  <si>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</si>
  <si>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</si>
  <si>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</si>
  <si>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</si>
  <si>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</si>
  <si>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</si>
  <si>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</si>
  <si>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</si>
  <si>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</si>
  <si>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</si>
  <si>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</si>
  <si>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</si>
  <si>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</si>
  <si>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</si>
  <si>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</si>
  <si>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</si>
  <si>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</si>
  <si>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</si>
  <si>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</si>
  <si>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</si>
  <si>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</si>
  <si>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</si>
  <si>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</si>
  <si>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</si>
  <si>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</si>
  <si>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</si>
  <si>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</si>
  <si>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</si>
  <si>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</si>
  <si>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</si>
  <si>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</si>
  <si>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</si>
  <si>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</si>
  <si>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</si>
  <si>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</si>
  <si>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</si>
  <si>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</si>
  <si>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</si>
  <si>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</si>
  <si>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</si>
  <si>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</si>
  <si>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</si>
  <si>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</si>
  <si>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</si>
  <si>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</si>
  <si>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</si>
  <si>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</si>
  <si>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</si>
  <si>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</si>
  <si>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</si>
  <si>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</si>
  <si>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</si>
  <si>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</si>
  <si>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</si>
  <si>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</si>
  <si>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</si>
  <si>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</si>
  <si>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</si>
  <si>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</si>
  <si>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</si>
  <si>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</si>
  <si>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</si>
  <si>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</si>
  <si>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</si>
  <si>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</si>
  <si>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</si>
  <si>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</si>
  <si>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</si>
  <si>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</si>
  <si>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</si>
  <si>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</si>
  <si>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</si>
  <si>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</si>
  <si>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</si>
  <si>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</si>
  <si>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</si>
  <si>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</si>
  <si>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</si>
  <si>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</si>
  <si>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</si>
  <si>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</si>
  <si>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</si>
  <si>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</si>
  <si>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</si>
  <si>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</si>
  <si>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</si>
  <si>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</si>
  <si>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</si>
  <si>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</si>
  <si>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</si>
  <si>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</si>
  <si>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</si>
  <si>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</si>
  <si>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</si>
  <si>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</si>
  <si>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</si>
  <si>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</si>
  <si>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</si>
  <si>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</si>
  <si>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</si>
  <si>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</si>
  <si>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</si>
  <si>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</si>
  <si>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</si>
  <si>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</si>
  <si>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</si>
  <si>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</si>
  <si>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</si>
  <si>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</si>
  <si>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</si>
  <si>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</si>
  <si>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</si>
  <si>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</si>
  <si>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</si>
  <si>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</si>
  <si>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</si>
  <si>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</si>
  <si>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</si>
  <si>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</si>
  <si>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</si>
  <si>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</si>
  <si>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</si>
  <si>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</si>
  <si>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</si>
  <si>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</si>
  <si>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</si>
  <si>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</si>
  <si>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</si>
  <si>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</si>
  <si>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</si>
  <si>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</si>
  <si>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</si>
  <si>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</si>
  <si>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</si>
  <si>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</si>
  <si>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</si>
  <si>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</si>
  <si>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</si>
  <si>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</si>
  <si>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</si>
  <si>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</si>
  <si>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</si>
  <si>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</si>
  <si>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</si>
  <si>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</si>
  <si>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</si>
  <si>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</si>
  <si>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</si>
  <si>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</si>
  <si>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</si>
  <si>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</si>
  <si>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</si>
  <si>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</si>
  <si>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</si>
  <si>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</si>
  <si>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</si>
  <si>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</si>
  <si>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</si>
  <si>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</si>
  <si>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</si>
  <si>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</si>
  <si>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</si>
  <si>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</si>
  <si>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</si>
  <si>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</si>
  <si>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</si>
  <si>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</si>
  <si>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</si>
  <si>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</si>
  <si>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</si>
  <si>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</si>
  <si>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</si>
  <si>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</si>
  <si>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</si>
  <si>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</si>
  <si>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</si>
  <si>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</si>
  <si>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</si>
  <si>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</si>
  <si>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</si>
  <si>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</si>
  <si>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</si>
  <si>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</si>
  <si>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</si>
  <si>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</si>
  <si>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</si>
  <si>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</si>
  <si>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</si>
  <si>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</si>
  <si>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</si>
  <si>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</si>
  <si>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</si>
  <si>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</si>
  <si>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</si>
  <si>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</si>
  <si>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</si>
  <si>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</si>
  <si>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</si>
  <si>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</si>
  <si>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</si>
  <si>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</si>
  <si>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</si>
  <si>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</si>
  <si>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</si>
  <si>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</si>
  <si>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</si>
  <si>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</si>
  <si>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</si>
  <si>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</si>
  <si>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</si>
  <si>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</si>
  <si>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</si>
  <si>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</si>
  <si>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</si>
  <si>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</si>
  <si>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</si>
  <si>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</si>
  <si>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</si>
  <si>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</si>
  <si>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</si>
  <si>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</si>
  <si>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</si>
  <si>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</si>
  <si>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</si>
  <si>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</si>
  <si>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</si>
  <si>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</si>
  <si>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</si>
  <si>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</si>
  <si>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</si>
  <si>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</si>
  <si>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</si>
  <si>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</si>
  <si>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</si>
  <si>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</si>
  <si>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</si>
  <si>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</si>
  <si>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</si>
  <si>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</si>
  <si>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</si>
  <si>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</si>
  <si>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</si>
  <si>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</si>
  <si>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</si>
  <si>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</si>
  <si>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</si>
  <si>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</si>
  <si>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</si>
  <si>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</si>
  <si>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</si>
  <si>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</si>
  <si>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</si>
  <si>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</si>
  <si>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</si>
  <si>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</si>
  <si>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</si>
  <si>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</si>
  <si>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</si>
  <si>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</si>
  <si>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</si>
  <si>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</si>
  <si>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</si>
  <si>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</si>
  <si>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</si>
  <si>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</si>
  <si>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</si>
  <si>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</si>
  <si>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</si>
  <si>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</si>
  <si>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</si>
  <si>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</si>
  <si>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</si>
  <si>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</si>
  <si>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</si>
  <si>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</si>
  <si>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</si>
  <si>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</si>
  <si>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</si>
  <si>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</si>
  <si>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</si>
  <si>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</si>
  <si>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</si>
  <si>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</si>
  <si>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</si>
  <si>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</si>
  <si>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</si>
  <si>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</si>
  <si>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</si>
  <si>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</si>
  <si>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</si>
  <si>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</si>
  <si>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</si>
  <si>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</si>
  <si>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</si>
  <si>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</si>
  <si>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</si>
  <si>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</si>
  <si>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</si>
  <si>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</si>
  <si>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</si>
  <si>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</si>
  <si>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</si>
  <si>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</si>
  <si>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</si>
  <si>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</si>
  <si>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</si>
  <si>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</si>
  <si>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</si>
  <si>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</si>
  <si>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</si>
  <si>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</si>
  <si>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</si>
  <si>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</si>
  <si>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</si>
  <si>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</si>
  <si>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</si>
  <si>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</si>
  <si>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</si>
  <si>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</si>
  <si>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</si>
  <si>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</si>
  <si>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</si>
  <si>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</si>
  <si>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</si>
  <si>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</si>
  <si>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</si>
  <si>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</si>
  <si>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</si>
  <si>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</si>
  <si>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</si>
  <si>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</si>
  <si>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</si>
  <si>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</si>
  <si>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</si>
  <si>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</si>
  <si>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</si>
  <si>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</si>
  <si>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</si>
  <si>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</si>
  <si>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</si>
  <si>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</si>
  <si>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</si>
  <si>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</si>
  <si>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</si>
  <si>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</si>
  <si>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</si>
  <si>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</si>
  <si>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</si>
  <si>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</si>
  <si>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</si>
  <si>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</si>
  <si>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</si>
  <si>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</si>
  <si>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</si>
  <si>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</si>
  <si>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</si>
  <si>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</si>
  <si>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</si>
  <si>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</si>
  <si>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</si>
  <si>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</si>
  <si>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</si>
  <si>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</si>
  <si>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</si>
  <si>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</si>
  <si>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</si>
  <si>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</si>
  <si>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</si>
  <si>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</si>
  <si>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</si>
  <si>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</si>
  <si>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</si>
  <si>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</si>
  <si>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</si>
  <si>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</si>
  <si>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</si>
  <si>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</si>
  <si>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</si>
  <si>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</si>
  <si>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</si>
  <si>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</si>
  <si>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</si>
  <si>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</si>
  <si>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</si>
  <si>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</si>
  <si>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</si>
  <si>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</si>
  <si>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</si>
  <si>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</si>
  <si>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</si>
  <si>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</si>
  <si>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</si>
  <si>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</si>
  <si>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</si>
  <si>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</si>
  <si>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</si>
  <si>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</si>
  <si>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</si>
  <si>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</si>
  <si>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</si>
  <si>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</si>
  <si>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</si>
  <si>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</si>
  <si>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</si>
  <si>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</si>
  <si>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</si>
  <si>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</si>
  <si>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</si>
  <si>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</si>
  <si>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</si>
  <si>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</si>
  <si>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</si>
  <si>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</si>
  <si>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</si>
  <si>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</si>
  <si>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</si>
  <si>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</si>
  <si>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</si>
  <si>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</si>
  <si>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</si>
  <si>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</si>
  <si>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</si>
  <si>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</si>
  <si>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</si>
  <si>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</si>
  <si>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</si>
  <si>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</si>
  <si>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</si>
  <si>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</si>
  <si>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</si>
  <si>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</si>
  <si>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</si>
  <si>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</si>
  <si>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</si>
  <si>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</si>
  <si>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</si>
  <si>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</si>
  <si>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</si>
  <si>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</si>
  <si>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</si>
  <si>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</si>
  <si>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</si>
  <si>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</si>
  <si>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</si>
  <si>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</si>
  <si>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</si>
  <si>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</si>
  <si>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</si>
  <si>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</si>
  <si>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</si>
  <si>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</si>
  <si>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</si>
  <si>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</si>
  <si>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</si>
  <si>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</si>
  <si>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</si>
  <si>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</si>
  <si>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</si>
  <si>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</si>
  <si>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</si>
  <si>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</si>
  <si>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</si>
  <si>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</si>
  <si>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</si>
  <si>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</si>
  <si>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</si>
  <si>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</si>
  <si>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</si>
  <si>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</si>
  <si>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</si>
  <si>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</si>
  <si>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</si>
  <si>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</si>
  <si>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</si>
  <si>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</si>
  <si>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</si>
  <si>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</si>
  <si>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</si>
  <si>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</si>
  <si>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</si>
  <si>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</si>
  <si>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</si>
  <si>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</si>
  <si>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</si>
  <si>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</si>
  <si>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</si>
  <si>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</si>
  <si>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</si>
  <si>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</si>
  <si>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</si>
  <si>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</si>
  <si>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</si>
  <si>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</si>
  <si>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</si>
  <si>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</si>
  <si>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</si>
  <si>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</si>
  <si>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</si>
  <si>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</si>
  <si>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</si>
  <si>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</si>
  <si>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</si>
  <si>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</si>
  <si>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</si>
  <si>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</si>
  <si>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</si>
  <si>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</si>
  <si>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</si>
  <si>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</si>
  <si>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</si>
  <si>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</si>
  <si>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</si>
  <si>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</si>
  <si>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</si>
  <si>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</si>
  <si>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</si>
  <si>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</si>
  <si>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</si>
  <si>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</si>
  <si>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</si>
  <si>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</si>
  <si>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</si>
  <si>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</si>
  <si>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</si>
  <si>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</si>
  <si>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</si>
  <si>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</si>
  <si>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</si>
  <si>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</si>
  <si>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</si>
  <si>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</si>
  <si>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</si>
  <si>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</si>
  <si>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</si>
  <si>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</si>
  <si>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</si>
  <si>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</si>
  <si>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</si>
  <si>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</si>
  <si>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</si>
  <si>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</si>
  <si>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</si>
  <si>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</si>
  <si>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</si>
  <si>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</si>
  <si>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</si>
  <si>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</si>
  <si>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</si>
  <si>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</si>
  <si>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</si>
  <si>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</si>
  <si>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</si>
  <si>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</si>
  <si>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</si>
  <si>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</si>
  <si>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</si>
  <si>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</si>
  <si>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</si>
  <si>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</si>
  <si>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</si>
  <si>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</si>
  <si>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</si>
  <si>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</si>
  <si>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</si>
  <si>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</si>
  <si>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</si>
  <si>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</si>
  <si>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</si>
  <si>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</si>
  <si>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</si>
  <si>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</si>
  <si>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</si>
  <si>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</si>
  <si>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</si>
  <si>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</si>
  <si>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</si>
  <si>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</si>
  <si>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</si>
  <si>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</si>
  <si>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</si>
  <si>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</si>
  <si>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</si>
  <si>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</si>
  <si>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</si>
  <si>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</si>
  <si>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</si>
  <si>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</si>
  <si>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</si>
  <si>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</si>
  <si>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</si>
  <si>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</si>
  <si>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</si>
  <si>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</si>
  <si>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</si>
  <si>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</si>
  <si>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</si>
  <si>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</si>
  <si>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</si>
  <si>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</si>
  <si>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</si>
  <si>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</si>
  <si>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</si>
  <si>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</si>
  <si>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</si>
  <si>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</si>
  <si>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</si>
  <si>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</si>
  <si>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</si>
  <si>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</si>
  <si>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</si>
  <si>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</si>
  <si>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</si>
  <si>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</si>
  <si>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</si>
  <si>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</si>
  <si>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</si>
  <si>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</si>
  <si>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</si>
  <si>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</si>
  <si>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</si>
  <si>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</si>
  <si>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</si>
  <si>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</si>
  <si>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</si>
  <si>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</si>
  <si>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</si>
  <si>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</si>
  <si>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</si>
  <si>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</si>
  <si>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</si>
  <si>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</si>
  <si>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</si>
  <si>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</si>
  <si>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</si>
  <si>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</si>
  <si>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</si>
  <si>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</si>
  <si>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</si>
  <si>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</si>
  <si>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</si>
  <si>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</si>
  <si>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</si>
  <si>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</si>
  <si>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</si>
  <si>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</si>
  <si>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</si>
  <si>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</si>
  <si>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</si>
  <si>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</si>
  <si>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</si>
  <si>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</si>
  <si>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</si>
  <si>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</si>
  <si>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</si>
  <si>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</si>
  <si>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</si>
  <si>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</si>
  <si>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</si>
  <si>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</si>
  <si>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</si>
  <si>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</si>
  <si>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</si>
  <si>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</si>
  <si>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</si>
  <si>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</si>
  <si>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</si>
  <si>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</si>
  <si>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</si>
  <si>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</si>
  <si>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</si>
  <si>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</si>
  <si>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</si>
  <si>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</si>
  <si>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</si>
  <si>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</si>
  <si>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</si>
  <si>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</si>
  <si>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</si>
  <si>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</si>
  <si>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</si>
  <si>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</si>
  <si>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</si>
  <si>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</si>
  <si>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</si>
  <si>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</si>
  <si>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</si>
  <si>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</si>
  <si>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</si>
  <si>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</si>
  <si>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</si>
  <si>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</si>
  <si>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</si>
  <si>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</si>
  <si>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</si>
  <si>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</si>
  <si>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</si>
  <si>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</si>
  <si>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</si>
  <si>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</si>
  <si>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</si>
  <si>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</si>
  <si>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</si>
  <si>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</si>
  <si>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</si>
  <si>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</si>
  <si>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</si>
  <si>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</si>
  <si>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</si>
  <si>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</si>
  <si>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</si>
  <si>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</si>
  <si>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</si>
  <si>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</si>
  <si>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</si>
  <si>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</si>
  <si>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</si>
  <si>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</si>
  <si>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</si>
  <si>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</si>
  <si>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</si>
  <si>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</si>
  <si>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</si>
  <si>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</si>
  <si>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</si>
  <si>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</si>
  <si>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</si>
  <si>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</si>
  <si>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</si>
  <si>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</si>
  <si>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</si>
  <si>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</si>
  <si>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</si>
  <si>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</si>
  <si>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</si>
  <si>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</si>
  <si>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</si>
  <si>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</si>
  <si>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</si>
  <si>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</si>
  <si>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</si>
  <si>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</si>
  <si>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</si>
  <si>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</si>
  <si>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</si>
  <si>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</si>
  <si>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</si>
  <si>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</si>
  <si>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</si>
  <si>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</si>
  <si>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</si>
  <si>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</si>
  <si>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</si>
  <si>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</si>
  <si>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</si>
  <si>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</si>
  <si>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</si>
  <si>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</si>
  <si>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</si>
  <si>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</si>
  <si>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</si>
  <si>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</si>
  <si>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</si>
  <si>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</si>
  <si>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</si>
  <si>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</si>
  <si>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</si>
  <si>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</si>
  <si>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</si>
  <si>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</si>
  <si>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</si>
  <si>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</si>
  <si>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</si>
  <si>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</si>
  <si>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</si>
  <si>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</si>
  <si>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</si>
  <si>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</si>
  <si>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</si>
  <si>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</si>
  <si>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</si>
  <si>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</si>
  <si>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</si>
  <si>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</si>
  <si>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</si>
  <si>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</si>
  <si>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</si>
  <si>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</si>
  <si>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</si>
  <si>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</si>
  <si>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</si>
  <si>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</si>
  <si>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</si>
  <si>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</si>
  <si>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</si>
  <si>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</si>
  <si>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</si>
  <si>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</si>
  <si>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</si>
  <si>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</si>
  <si>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</si>
  <si>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</si>
  <si>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</si>
  <si>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</si>
  <si>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</si>
  <si>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</si>
  <si>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</si>
  <si>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</si>
  <si>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</si>
  <si>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</si>
  <si>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</si>
  <si>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</si>
  <si>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</si>
  <si>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</si>
  <si>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</si>
  <si>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</si>
  <si>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</si>
  <si>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</si>
  <si>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</si>
  <si>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</si>
  <si>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</si>
  <si>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</si>
  <si>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</si>
  <si>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</si>
  <si>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</si>
  <si>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</si>
  <si>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</si>
  <si>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</si>
  <si>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</si>
  <si>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</si>
  <si>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</si>
  <si>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</si>
  <si>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</si>
  <si>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</si>
  <si>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</si>
  <si>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</si>
  <si>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</si>
  <si>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</si>
  <si>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</si>
  <si>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</si>
  <si>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</si>
  <si>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</si>
  <si>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</si>
  <si>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</si>
  <si>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</si>
  <si>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</si>
  <si>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</si>
  <si>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</si>
  <si>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</si>
  <si>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</si>
  <si>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</si>
  <si>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</si>
  <si>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</si>
  <si>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</si>
  <si>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</si>
  <si>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</si>
  <si>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</si>
  <si>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</si>
  <si>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</si>
  <si>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</si>
  <si>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</si>
  <si>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</si>
  <si>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</si>
  <si>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</si>
  <si>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</si>
  <si>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</si>
  <si>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</si>
  <si>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</si>
  <si>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</si>
  <si>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</si>
  <si>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</si>
  <si>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</si>
  <si>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</si>
  <si>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</si>
  <si>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</si>
  <si>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</si>
  <si>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</si>
  <si>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</si>
  <si>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</si>
  <si>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</si>
  <si>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</si>
  <si>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</si>
  <si>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</si>
  <si>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</si>
  <si>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</si>
  <si>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</si>
  <si>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</si>
  <si>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</si>
  <si>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</si>
  <si>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</si>
  <si>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</si>
  <si>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</si>
  <si>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</si>
  <si>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</si>
  <si>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</si>
  <si>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</si>
  <si>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</si>
  <si>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</si>
  <si>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</si>
  <si>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</si>
  <si>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</si>
  <si>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</si>
  <si>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</si>
  <si>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</si>
  <si>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</si>
  <si>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</si>
  <si>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</si>
  <si>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</si>
  <si>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</si>
  <si>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</si>
  <si>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</si>
  <si>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</si>
  <si>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</si>
  <si>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</si>
  <si>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</si>
  <si>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</si>
  <si>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</si>
  <si>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</si>
  <si>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</si>
  <si>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</si>
  <si>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</si>
  <si>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</si>
  <si>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</si>
  <si>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</si>
  <si>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</si>
  <si>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</si>
  <si>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</si>
  <si>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</si>
  <si>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</si>
  <si>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</si>
  <si>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</si>
  <si>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</si>
  <si>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</si>
  <si>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</si>
  <si>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</si>
  <si>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</si>
  <si>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</si>
  <si>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</si>
  <si>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</si>
  <si>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</si>
  <si>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</si>
  <si>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</si>
  <si>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</si>
  <si>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</si>
  <si>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</si>
  <si>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</si>
  <si>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</si>
  <si>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</si>
  <si>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</si>
  <si>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</si>
  <si>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</si>
  <si>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</si>
  <si>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</si>
  <si>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</si>
  <si>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</si>
  <si>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</si>
  <si>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</si>
  <si>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</si>
  <si>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</si>
  <si>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</si>
  <si>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</si>
  <si>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</si>
  <si>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</si>
  <si>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</si>
  <si>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</si>
  <si>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</si>
  <si>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</si>
  <si>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</si>
  <si>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</si>
  <si>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</si>
  <si>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</si>
  <si>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</si>
  <si>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</si>
  <si>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</si>
  <si>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</si>
  <si>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</si>
  <si>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</si>
  <si>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</si>
  <si>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</si>
  <si>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</si>
  <si>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</si>
  <si>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</si>
  <si>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</si>
  <si>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</si>
  <si>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</si>
  <si>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</si>
  <si>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</si>
  <si>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</si>
  <si>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</si>
  <si>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</si>
  <si>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</si>
  <si>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</si>
  <si>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</si>
  <si>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</si>
  <si>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</si>
  <si>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</si>
  <si>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</si>
  <si>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</si>
  <si>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</si>
  <si>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</si>
  <si>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</si>
  <si>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</si>
  <si>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</si>
  <si>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</si>
  <si>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</si>
  <si>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</si>
  <si>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</si>
  <si>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</si>
  <si>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</si>
  <si>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</si>
  <si>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</si>
  <si>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</si>
  <si>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</si>
  <si>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</si>
  <si>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</si>
  <si>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</si>
  <si>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</si>
  <si>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</si>
  <si>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</si>
  <si>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</si>
  <si>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</si>
  <si>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</si>
  <si>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</si>
  <si>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</si>
  <si>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</si>
  <si>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</si>
  <si>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</si>
  <si>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</si>
  <si>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</si>
  <si>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</si>
  <si>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</si>
  <si>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</si>
  <si>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</si>
  <si>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</si>
  <si>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</si>
  <si>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</si>
  <si>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</si>
  <si>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</si>
  <si>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</si>
  <si>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</si>
  <si>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</si>
  <si>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</si>
  <si>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</si>
  <si>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</si>
  <si>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</si>
  <si>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</si>
  <si>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</si>
  <si>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</si>
  <si>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</si>
  <si>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</si>
  <si>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</si>
  <si>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</si>
  <si>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</si>
  <si>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</si>
  <si>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</si>
  <si>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</si>
  <si>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</si>
  <si>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</si>
  <si>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</si>
  <si>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</si>
  <si>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</si>
  <si>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</si>
  <si>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</si>
  <si>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</si>
  <si>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</si>
  <si>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</si>
  <si>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</si>
  <si>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</si>
  <si>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</si>
  <si>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</si>
  <si>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</si>
  <si>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</si>
  <si>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</si>
  <si>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</si>
  <si>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</si>
  <si>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</si>
  <si>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</si>
  <si>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</si>
  <si>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</si>
  <si>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</si>
  <si>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</si>
  <si>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</si>
  <si>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</si>
  <si>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</si>
  <si>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</si>
  <si>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</si>
  <si>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</si>
  <si>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</si>
  <si>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</si>
  <si>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</si>
  <si>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</si>
  <si>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</si>
  <si>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</si>
  <si>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</si>
  <si>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</si>
  <si>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</si>
  <si>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</si>
  <si>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</si>
  <si>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</si>
  <si>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</si>
  <si>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</si>
  <si>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</si>
  <si>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</si>
  <si>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</si>
  <si>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</si>
  <si>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</si>
  <si>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</si>
  <si>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</si>
  <si>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</si>
  <si>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</si>
  <si>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</si>
  <si>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</si>
  <si>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</si>
  <si>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</si>
  <si>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</si>
  <si>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</si>
  <si>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</si>
  <si>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</si>
  <si>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</si>
  <si>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</si>
  <si>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</si>
  <si>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</si>
  <si>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</si>
  <si>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</si>
  <si>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</si>
  <si>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</si>
  <si>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</si>
  <si>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</si>
  <si>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</si>
  <si>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</si>
  <si>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</si>
  <si>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</si>
  <si>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</si>
  <si>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</si>
  <si>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</si>
  <si>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</si>
  <si>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</si>
  <si>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</si>
  <si>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</si>
  <si>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</si>
  <si>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</si>
  <si>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</si>
  <si>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</si>
  <si>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</si>
  <si>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</si>
  <si>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</si>
  <si>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</si>
  <si>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</si>
  <si>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</si>
  <si>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</si>
  <si>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</si>
  <si>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</si>
  <si>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</si>
  <si>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</si>
  <si>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</si>
  <si>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</si>
  <si>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</si>
  <si>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</si>
  <si>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</si>
  <si>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</si>
  <si>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</si>
  <si>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</si>
  <si>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</si>
  <si>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</si>
  <si>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</si>
  <si>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</si>
  <si>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</si>
  <si>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</si>
  <si>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</si>
  <si>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</si>
  <si>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</si>
  <si>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</si>
  <si>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</si>
  <si>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</si>
  <si>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</si>
  <si>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</si>
  <si>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</si>
  <si>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</si>
  <si>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</si>
  <si>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</si>
  <si>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</si>
  <si>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</si>
  <si>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</si>
  <si>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</si>
  <si>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</si>
  <si>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</si>
  <si>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</si>
  <si>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</si>
  <si>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</si>
  <si>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</si>
  <si>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</si>
  <si>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</si>
  <si>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</si>
  <si>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</si>
  <si>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</si>
  <si>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</si>
  <si>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</si>
  <si>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</si>
  <si>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</si>
  <si>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</si>
  <si>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</si>
  <si>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</si>
  <si>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</si>
  <si>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</si>
  <si>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</si>
  <si>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</si>
  <si>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</si>
  <si>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</si>
  <si>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</si>
  <si>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</si>
  <si>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</si>
  <si>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</si>
  <si>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</si>
  <si>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</si>
  <si>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</si>
  <si>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</si>
  <si>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</si>
  <si>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</si>
  <si>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</si>
  <si>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</si>
  <si>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</si>
  <si>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</si>
  <si>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</si>
  <si>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</si>
  <si>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</si>
  <si>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</si>
  <si>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</si>
  <si>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</si>
  <si>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</si>
  <si>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</si>
  <si>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</si>
  <si>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</si>
  <si>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</si>
  <si>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</si>
  <si>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</si>
  <si>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</si>
  <si>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</si>
  <si>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</si>
  <si>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</si>
  <si>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</si>
  <si>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</si>
  <si>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</si>
  <si>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</si>
  <si>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</si>
  <si>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</si>
  <si>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</si>
  <si>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</si>
  <si>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</si>
  <si>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</si>
  <si>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</si>
  <si>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</si>
  <si>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</si>
  <si>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</si>
  <si>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</si>
  <si>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</si>
  <si>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</si>
  <si>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</si>
  <si>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</si>
  <si>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</si>
  <si>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</si>
  <si>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</si>
  <si>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</si>
  <si>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</si>
  <si>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</si>
  <si>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</si>
  <si>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</si>
  <si>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</si>
  <si>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</si>
  <si>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</si>
  <si>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</si>
  <si>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</si>
  <si>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</si>
  <si>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</si>
  <si>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</si>
  <si>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</si>
  <si>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</si>
  <si>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</si>
  <si>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</si>
  <si>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</si>
  <si>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</si>
  <si>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</si>
  <si>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</si>
  <si>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</si>
  <si>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</si>
  <si>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</si>
  <si>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</si>
  <si>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</si>
  <si>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</si>
  <si>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</si>
  <si>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</si>
  <si>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</si>
  <si>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</si>
  <si>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</si>
  <si>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</si>
  <si>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</si>
  <si>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</si>
  <si>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</si>
  <si>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</si>
  <si>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</si>
  <si>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</si>
  <si>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</si>
  <si>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</si>
  <si>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</si>
  <si>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</si>
  <si>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</si>
  <si>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</si>
  <si>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</si>
  <si>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</si>
  <si>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</si>
  <si>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</si>
  <si>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</si>
  <si>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</si>
  <si>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</si>
  <si>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</si>
  <si>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</si>
  <si>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</si>
  <si>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</si>
  <si>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</si>
  <si>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</si>
  <si>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</si>
  <si>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</si>
  <si>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</si>
  <si>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</si>
  <si>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</si>
  <si>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</si>
  <si>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</si>
  <si>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</si>
  <si>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</si>
  <si>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</si>
  <si>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</si>
  <si>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</si>
  <si>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</si>
  <si>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</si>
  <si>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</si>
  <si>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</si>
  <si>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</si>
  <si>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</si>
  <si>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</si>
  <si>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</si>
  <si>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</si>
  <si>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</si>
  <si>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</si>
  <si>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</si>
  <si>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</si>
  <si>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</si>
  <si>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</si>
  <si>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</si>
  <si>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</si>
  <si>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</si>
  <si>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</si>
  <si>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</si>
  <si>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</si>
  <si>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</si>
  <si>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</si>
  <si>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</si>
  <si>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</si>
  <si>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</si>
  <si>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</si>
  <si>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</si>
  <si>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</si>
  <si>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</si>
  <si>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</si>
  <si>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</si>
  <si>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</si>
  <si>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</si>
  <si>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</si>
  <si>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</si>
  <si>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</si>
  <si>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</si>
  <si>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</si>
  <si>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</si>
  <si>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</si>
  <si>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</si>
  <si>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</si>
  <si>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</si>
  <si>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</si>
  <si>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</si>
  <si>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</si>
  <si>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</si>
  <si>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</si>
  <si>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</si>
  <si>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</si>
  <si>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</si>
  <si>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</si>
  <si>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</si>
  <si>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</si>
  <si>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</si>
  <si>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</si>
  <si>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</si>
  <si>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</si>
  <si>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</si>
  <si>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</si>
  <si>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</si>
  <si>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</si>
  <si>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</si>
  <si>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</si>
  <si>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</si>
  <si>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</si>
  <si>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</si>
  <si>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</si>
  <si>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</si>
  <si>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</si>
  <si>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</si>
  <si>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</si>
  <si>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</si>
  <si>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</si>
  <si>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</si>
  <si>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</si>
  <si>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</si>
  <si>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</si>
  <si>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</si>
  <si>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</si>
  <si>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</si>
  <si>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</si>
  <si>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</si>
  <si>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</si>
  <si>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</si>
  <si>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</si>
  <si>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</si>
  <si>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</si>
  <si>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</si>
  <si>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</si>
  <si>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</si>
  <si>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</si>
  <si>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</si>
  <si>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</si>
  <si>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</si>
  <si>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</si>
  <si>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</si>
  <si>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</si>
  <si>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</si>
  <si>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</si>
  <si>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</si>
  <si>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</si>
  <si>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</si>
  <si>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</si>
  <si>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</si>
  <si>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</si>
  <si>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</si>
  <si>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</si>
  <si>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</si>
  <si>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</si>
  <si>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</si>
  <si>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</si>
  <si>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</si>
  <si>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</si>
  <si>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</si>
  <si>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</si>
  <si>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</si>
  <si>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</si>
  <si>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</si>
  <si>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</si>
  <si>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</si>
  <si>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</si>
  <si>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</si>
  <si>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</si>
  <si>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</si>
  <si>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</si>
  <si>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</si>
  <si>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</si>
  <si>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</si>
  <si>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</si>
  <si>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</si>
  <si>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</si>
  <si>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</si>
  <si>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</si>
  <si>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</si>
  <si>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</si>
  <si>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</si>
  <si>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</si>
  <si>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</si>
  <si>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</si>
  <si>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</si>
  <si>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</si>
  <si>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</si>
  <si>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</si>
  <si>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</si>
  <si>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</si>
  <si>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</si>
  <si>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</si>
  <si>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</si>
  <si>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</si>
  <si>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</si>
  <si>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</si>
  <si>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</si>
  <si>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</si>
  <si>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</si>
  <si>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</si>
  <si>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</si>
  <si>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</si>
  <si>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</si>
  <si>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</si>
  <si>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</si>
  <si>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</si>
  <si>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</si>
  <si>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</si>
  <si>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</si>
  <si>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</si>
  <si>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</si>
  <si>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</si>
  <si>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</si>
  <si>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</si>
  <si>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</si>
  <si>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</si>
  <si>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</si>
  <si>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</si>
  <si>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</si>
  <si>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</si>
  <si>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</si>
  <si>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</si>
  <si>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</si>
  <si>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</si>
  <si>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</si>
  <si>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</si>
  <si>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</si>
  <si>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</si>
  <si>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</si>
  <si>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</si>
  <si>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</si>
  <si>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</si>
  <si>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</si>
  <si>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</si>
  <si>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</si>
  <si>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</si>
  <si>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</si>
  <si>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</si>
  <si>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</si>
  <si>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</si>
  <si>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</si>
  <si>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</si>
  <si>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</si>
  <si>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</si>
  <si>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</si>
  <si>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</si>
  <si>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</si>
  <si>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</si>
  <si>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</si>
  <si>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</si>
  <si>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</si>
  <si>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</si>
  <si>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</si>
  <si>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</si>
  <si>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</si>
  <si>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</si>
  <si>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</si>
  <si>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</si>
  <si>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</si>
  <si>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</si>
  <si>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</si>
  <si>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</si>
  <si>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</si>
  <si>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</si>
  <si>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</si>
  <si>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</si>
  <si>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</si>
  <si>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</si>
  <si>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</si>
  <si>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</si>
  <si>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</si>
  <si>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</si>
  <si>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</si>
  <si>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</si>
  <si>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</si>
  <si>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</si>
  <si>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</si>
  <si>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</si>
  <si>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</si>
  <si>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</si>
  <si>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</si>
  <si>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</si>
  <si>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</si>
  <si>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</si>
  <si>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</si>
  <si>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</si>
  <si>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</si>
  <si>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</si>
  <si>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</si>
  <si>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</si>
  <si>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</si>
  <si>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</si>
  <si>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</si>
  <si>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</si>
  <si>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</si>
  <si>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</si>
  <si>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</si>
  <si>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</si>
  <si>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</si>
  <si>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</si>
  <si>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</si>
  <si>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</si>
  <si>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</si>
  <si>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</si>
  <si>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</si>
  <si>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</si>
  <si>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</si>
  <si>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</si>
  <si>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</si>
  <si>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</si>
  <si>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</si>
  <si>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</si>
  <si>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</si>
  <si>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</si>
  <si>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</si>
  <si>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</si>
  <si>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</si>
  <si>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</si>
  <si>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</si>
  <si>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</si>
  <si>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</si>
  <si>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</si>
  <si>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</si>
  <si>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</si>
  <si>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</si>
  <si>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</si>
  <si>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</si>
  <si>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</si>
  <si>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</si>
  <si>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</si>
  <si>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</si>
  <si>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</si>
  <si>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</si>
  <si>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</si>
  <si>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</si>
  <si>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</si>
  <si>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</si>
  <si>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</si>
  <si>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</si>
  <si>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</si>
  <si>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</si>
  <si>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</si>
  <si>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</si>
  <si>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</si>
  <si>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</si>
  <si>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</si>
  <si>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</si>
  <si>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</si>
  <si>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</si>
  <si>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</si>
  <si>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</si>
  <si>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</si>
  <si>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</si>
  <si>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</si>
  <si>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</si>
  <si>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</si>
  <si>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</si>
  <si>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</si>
  <si>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</si>
  <si>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</si>
  <si>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</si>
  <si>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</si>
  <si>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</si>
  <si>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</si>
  <si>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</si>
  <si>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</si>
  <si>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</si>
  <si>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</si>
  <si>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</si>
  <si>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</si>
  <si>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</si>
  <si>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</si>
  <si>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</si>
  <si>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</si>
  <si>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</si>
  <si>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</si>
  <si>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</si>
  <si>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</si>
  <si>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</si>
  <si>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</si>
  <si>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</si>
  <si>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</si>
  <si>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</si>
  <si>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</si>
  <si>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</si>
  <si>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</si>
  <si>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</si>
  <si>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</si>
  <si>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</si>
  <si>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</si>
  <si>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</si>
  <si>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</si>
  <si>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</si>
  <si>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</si>
  <si>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</si>
  <si>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</si>
  <si>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</si>
  <si>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</si>
  <si>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</si>
  <si>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</si>
  <si>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</si>
  <si>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</si>
  <si>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</si>
  <si>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</si>
  <si>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</si>
  <si>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</si>
  <si>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</si>
  <si>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</si>
  <si>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</si>
  <si>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</si>
  <si>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</si>
  <si>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</si>
  <si>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</si>
  <si>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</si>
  <si>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</si>
  <si>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</si>
  <si>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</si>
  <si>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</si>
  <si>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</si>
  <si>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</si>
  <si>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</si>
  <si>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</si>
  <si>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</si>
  <si>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</si>
  <si>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</si>
  <si>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</si>
  <si>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</si>
  <si>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</si>
  <si>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</si>
  <si>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</si>
  <si>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</si>
  <si>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</si>
  <si>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</si>
  <si>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</si>
  <si>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</si>
  <si>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</si>
  <si>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</si>
  <si>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</si>
  <si>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</si>
  <si>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</si>
  <si>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</si>
  <si>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</si>
  <si>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</si>
  <si>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</si>
  <si>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</si>
  <si>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</si>
  <si>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</si>
  <si>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</si>
  <si>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</si>
  <si>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</si>
  <si>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</si>
  <si>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</si>
  <si>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</si>
  <si>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</si>
  <si>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</si>
  <si>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</si>
  <si>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</si>
  <si>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</si>
  <si>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</si>
  <si>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</si>
  <si>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</si>
  <si>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</si>
  <si>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</si>
  <si>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</si>
  <si>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</si>
  <si>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</si>
  <si>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</si>
  <si>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</si>
  <si>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</si>
  <si>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</si>
  <si>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</si>
  <si>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</si>
  <si>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</si>
  <si>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</si>
  <si>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</si>
  <si>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</si>
  <si>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</si>
  <si>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</si>
  <si>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</si>
  <si>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</si>
  <si>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</si>
  <si>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</si>
  <si>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</si>
  <si>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</si>
  <si>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</si>
  <si>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</si>
  <si>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</si>
  <si>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</si>
  <si>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</si>
  <si>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</si>
  <si>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</si>
  <si>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</si>
  <si>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</si>
  <si>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</si>
  <si>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</si>
  <si>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</si>
  <si>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</si>
  <si>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</si>
  <si>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</si>
  <si>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</si>
  <si>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</si>
  <si>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</si>
  <si>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</si>
  <si>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</si>
  <si>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</si>
  <si>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</si>
  <si>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</si>
  <si>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</si>
  <si>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</si>
  <si>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</si>
  <si>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</si>
  <si>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</si>
  <si>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</si>
  <si>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</si>
  <si>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</si>
  <si>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</si>
  <si>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</si>
  <si>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</si>
  <si>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</si>
  <si>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</si>
  <si>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</si>
  <si>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</si>
  <si>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</si>
  <si>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</si>
  <si>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</si>
  <si>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</si>
  <si>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</si>
  <si>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</si>
  <si>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</si>
  <si>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</si>
  <si>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</si>
  <si>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</si>
  <si>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</si>
  <si>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</si>
  <si>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</si>
  <si>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</si>
  <si>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</si>
  <si>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</si>
  <si>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</si>
  <si>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</si>
  <si>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</si>
  <si>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</si>
  <si>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</si>
  <si>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</si>
  <si>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</si>
  <si>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</si>
  <si>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</si>
  <si>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</si>
  <si>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</si>
  <si>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</si>
  <si>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</si>
  <si>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</si>
  <si>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</si>
  <si>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</si>
  <si>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</si>
  <si>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</si>
  <si>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</si>
  <si>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</si>
  <si>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</si>
  <si>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</si>
  <si>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</si>
  <si>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</si>
  <si>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</si>
  <si>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</si>
  <si>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</si>
  <si>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</si>
  <si>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</si>
  <si>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</si>
  <si>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</si>
  <si>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</si>
  <si>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</si>
  <si>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</si>
  <si>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</si>
  <si>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</si>
  <si>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</si>
  <si>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</si>
  <si>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</si>
  <si>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</si>
  <si>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</si>
  <si>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</si>
  <si>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</si>
  <si>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</si>
  <si>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</si>
  <si>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</si>
  <si>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</si>
  <si>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</si>
  <si>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</si>
  <si>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</si>
  <si>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</si>
  <si>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</si>
  <si>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</si>
  <si>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</si>
  <si>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</si>
  <si>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</si>
  <si>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</si>
  <si>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</si>
  <si>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</si>
  <si>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</si>
  <si>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</si>
  <si>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</si>
  <si>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</si>
  <si>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</si>
  <si>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</si>
  <si>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</si>
  <si>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</si>
  <si>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</si>
  <si>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</si>
  <si>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</si>
  <si>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</si>
  <si>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</si>
  <si>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</si>
  <si>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</si>
  <si>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</si>
  <si>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</si>
  <si>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</si>
  <si>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</si>
  <si>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</si>
  <si>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</si>
  <si>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</si>
  <si>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</si>
  <si>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</si>
  <si>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</si>
  <si>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</si>
  <si>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</si>
  <si>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</si>
  <si>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</si>
  <si>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</si>
  <si>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</si>
  <si>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</si>
  <si>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</si>
  <si>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</si>
  <si>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</si>
  <si>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</si>
  <si>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</si>
  <si>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</si>
  <si>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</si>
  <si>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</si>
  <si>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</si>
  <si>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</si>
  <si>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</si>
  <si>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</si>
  <si>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</si>
  <si>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</si>
  <si>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</si>
  <si>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</si>
  <si>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</si>
  <si>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</si>
  <si>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</si>
  <si>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</si>
  <si>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</si>
  <si>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</si>
  <si>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</si>
  <si>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</si>
  <si>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</si>
  <si>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</si>
  <si>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</si>
  <si>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</si>
  <si>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</si>
  <si>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</si>
  <si>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</si>
  <si>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</si>
  <si>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</si>
  <si>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</si>
  <si>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</si>
  <si>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</si>
  <si>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</si>
  <si>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</si>
  <si>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</si>
  <si>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</si>
  <si>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</si>
  <si>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</si>
  <si>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</si>
  <si>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</si>
  <si>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</si>
  <si>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</si>
  <si>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</si>
  <si>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</si>
  <si>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</si>
  <si>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</si>
  <si>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</si>
  <si>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</si>
  <si>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</si>
  <si>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</si>
  <si>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</si>
  <si>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</si>
  <si>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</si>
  <si>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</si>
  <si>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</si>
  <si>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</si>
  <si>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</si>
  <si>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</si>
  <si>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</si>
  <si>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</si>
  <si>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</si>
  <si>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</si>
  <si>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</si>
  <si>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</si>
  <si>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</si>
  <si>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</si>
  <si>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</si>
  <si>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</si>
  <si>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</si>
  <si>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</si>
  <si>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</si>
  <si>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</si>
  <si>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</si>
  <si>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</si>
  <si>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</si>
  <si>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</si>
  <si>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</si>
  <si>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</si>
  <si>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</si>
  <si>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</si>
  <si>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</si>
  <si>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</si>
  <si>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</si>
  <si>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</si>
  <si>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</si>
  <si>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</si>
  <si>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</si>
  <si>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</si>
  <si>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</si>
  <si>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</si>
  <si>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</si>
  <si>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</si>
  <si>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</si>
  <si>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</si>
  <si>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</si>
  <si>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</si>
  <si>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</si>
  <si>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</si>
  <si>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</si>
  <si>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</si>
  <si>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</si>
  <si>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</si>
  <si>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</si>
  <si>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</si>
  <si>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</si>
  <si>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</si>
  <si>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</si>
  <si>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</si>
  <si>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</si>
  <si>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</si>
  <si>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</si>
  <si>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</si>
  <si>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</si>
  <si>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</si>
  <si>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</si>
  <si>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</si>
  <si>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</si>
  <si>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</si>
  <si>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</si>
  <si>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</si>
  <si>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</si>
  <si>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</si>
  <si>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</si>
  <si>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</si>
  <si>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</si>
  <si>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</si>
  <si>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</si>
  <si>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</si>
  <si>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</si>
  <si>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</si>
  <si>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</si>
  <si>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</si>
  <si>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</si>
  <si>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</si>
  <si>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</si>
  <si>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</si>
  <si>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</si>
  <si>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</si>
  <si>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</si>
  <si>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</si>
  <si>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</si>
  <si>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</si>
  <si>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</si>
  <si>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</si>
  <si>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</si>
  <si>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</si>
  <si>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</si>
  <si>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</si>
  <si>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</si>
  <si>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</si>
  <si>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</si>
  <si>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</si>
  <si>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</si>
  <si>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</si>
  <si>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</si>
  <si>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</si>
  <si>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</si>
  <si>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</si>
  <si>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</si>
  <si>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</si>
  <si>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</si>
  <si>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</si>
  <si>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</si>
  <si>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</si>
  <si>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</si>
  <si>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</si>
  <si>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</si>
  <si>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</si>
  <si>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</si>
  <si>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</si>
  <si>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</si>
  <si>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</si>
  <si>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</si>
  <si>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</si>
  <si>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</si>
  <si>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</si>
  <si>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</si>
  <si>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</si>
  <si>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</si>
  <si>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</si>
  <si>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</si>
  <si>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</si>
  <si>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</si>
  <si>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</si>
  <si>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</si>
  <si>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</si>
  <si>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</si>
  <si>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</si>
  <si>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</si>
  <si>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</si>
  <si>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</si>
  <si>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</si>
  <si>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</si>
  <si>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</si>
  <si>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</si>
  <si>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</si>
  <si>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</si>
  <si>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</si>
  <si>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</si>
  <si>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</si>
  <si>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</si>
  <si>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</si>
  <si>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</si>
  <si>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</si>
  <si>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</si>
  <si>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</si>
  <si>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</si>
  <si>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</si>
  <si>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</si>
  <si>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</si>
  <si>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</si>
  <si>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</si>
  <si>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</si>
  <si>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</si>
  <si>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</si>
  <si>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</si>
  <si>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</si>
  <si>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</si>
  <si>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</si>
  <si>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</si>
  <si>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</si>
  <si>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</si>
  <si>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</si>
  <si>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</si>
  <si>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</si>
  <si>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</si>
  <si>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</si>
  <si>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</si>
  <si>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</si>
  <si>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</si>
  <si>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</si>
  <si>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</si>
  <si>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</si>
  <si>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</si>
  <si>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</si>
  <si>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</si>
  <si>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</si>
  <si>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</si>
  <si>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</si>
  <si>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</si>
  <si>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</si>
  <si>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</si>
  <si>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</si>
  <si>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</si>
  <si>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</si>
  <si>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</si>
  <si>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</si>
  <si>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</si>
  <si>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</si>
  <si>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</si>
  <si>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</si>
  <si>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</si>
  <si>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</si>
  <si>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</si>
  <si>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</si>
  <si>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</si>
  <si>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</si>
  <si>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</si>
  <si>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</si>
  <si>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</si>
  <si>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</si>
  <si>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</si>
  <si>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</si>
  <si>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</si>
  <si>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</si>
  <si>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</si>
  <si>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</si>
  <si>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</si>
  <si>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</si>
  <si>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</si>
  <si>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</si>
  <si>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</si>
  <si>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</si>
  <si>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</si>
  <si>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</si>
  <si>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</si>
  <si>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</si>
  <si>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</si>
  <si>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</si>
  <si>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</si>
  <si>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</si>
  <si>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</si>
  <si>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</si>
  <si>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</si>
  <si>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</si>
  <si>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</si>
  <si>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</si>
  <si>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</si>
  <si>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</si>
  <si>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</si>
  <si>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</si>
  <si>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</si>
  <si>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</si>
  <si>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</si>
  <si>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</si>
  <si>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</si>
  <si>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</si>
  <si>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</si>
  <si>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</si>
  <si>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</si>
  <si>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</si>
  <si>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</si>
  <si>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</si>
  <si>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</si>
  <si>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</si>
  <si>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</si>
  <si>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</si>
  <si>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</si>
  <si>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</si>
  <si>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</si>
  <si>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</si>
  <si>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</si>
  <si>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</si>
  <si>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</si>
  <si>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</si>
  <si>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</si>
  <si>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</si>
  <si>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</si>
  <si>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</si>
  <si>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</si>
  <si>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</si>
  <si>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</si>
  <si>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</si>
  <si>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</si>
  <si>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</si>
  <si>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</si>
  <si>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</si>
  <si>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</si>
  <si>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</si>
  <si>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</si>
  <si>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</si>
  <si>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</si>
  <si>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</si>
  <si>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</si>
  <si>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</si>
  <si>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</si>
  <si>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</si>
  <si>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</si>
  <si>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</si>
  <si>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</si>
  <si>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</si>
  <si>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</si>
  <si>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</si>
  <si>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</si>
  <si>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</si>
  <si>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</si>
  <si>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</si>
  <si>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</si>
  <si>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</si>
  <si>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</si>
  <si>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</si>
  <si>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</si>
  <si>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</si>
  <si>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</si>
  <si>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</si>
  <si>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</si>
  <si>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</si>
  <si>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</si>
  <si>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</si>
  <si>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</si>
  <si>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</si>
  <si>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</si>
  <si>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</si>
  <si>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</si>
  <si>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</si>
  <si>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</si>
  <si>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</si>
  <si>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</si>
  <si>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</si>
  <si>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</si>
  <si>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</si>
  <si>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</si>
  <si>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</si>
  <si>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</si>
  <si>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</si>
  <si>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</si>
  <si>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</si>
  <si>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</si>
  <si>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</si>
  <si>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</si>
  <si>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</si>
  <si>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</si>
  <si>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</si>
  <si>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</si>
  <si>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</si>
  <si>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</si>
  <si>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</si>
  <si>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</si>
  <si>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</si>
  <si>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</si>
  <si>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</si>
  <si>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</si>
  <si>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</si>
  <si>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</si>
  <si>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</si>
  <si>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</si>
  <si>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</si>
  <si>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</si>
  <si>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</si>
  <si>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</si>
  <si>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</si>
  <si>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</si>
  <si>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</si>
  <si>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</si>
  <si>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</si>
  <si>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</si>
  <si>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</si>
  <si>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</si>
  <si>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</si>
  <si>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</si>
  <si>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</si>
  <si>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</si>
  <si>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</si>
  <si>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</si>
  <si>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</si>
  <si>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</si>
  <si>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</si>
  <si>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</si>
  <si>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</si>
  <si>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</si>
  <si>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</si>
  <si>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</si>
  <si>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</si>
  <si>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</si>
  <si>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</si>
  <si>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</si>
  <si>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</si>
  <si>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</si>
  <si>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</si>
  <si>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</si>
  <si>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</si>
  <si>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</si>
  <si>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</si>
  <si>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</si>
  <si>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</si>
  <si>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</si>
  <si>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</si>
  <si>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</si>
  <si>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</si>
  <si>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</si>
  <si>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</si>
  <si>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</si>
  <si>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</si>
  <si>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</si>
  <si>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</si>
  <si>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</si>
  <si>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</si>
  <si>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</si>
  <si>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</si>
  <si>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</si>
  <si>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</si>
  <si>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</si>
  <si>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</si>
  <si>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</si>
  <si>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</si>
  <si>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</si>
  <si>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</si>
  <si>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</si>
  <si>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</si>
  <si>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</si>
  <si>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</si>
  <si>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</si>
  <si>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</si>
  <si>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</si>
  <si>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</si>
  <si>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</si>
  <si>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</si>
  <si>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</si>
  <si>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</si>
  <si>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</si>
  <si>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</si>
  <si>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</si>
  <si>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</si>
  <si>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</si>
  <si>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</si>
  <si>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</si>
  <si>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</si>
  <si>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</si>
  <si>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</si>
  <si>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</si>
  <si>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</si>
  <si>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</si>
  <si>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</si>
  <si>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</si>
  <si>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</si>
  <si>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</si>
  <si>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</si>
  <si>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</si>
  <si>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</si>
  <si>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</si>
  <si>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</si>
  <si>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</si>
  <si>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</si>
  <si>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</si>
  <si>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</si>
  <si>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</si>
  <si>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</si>
  <si>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</si>
  <si>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</si>
  <si>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</si>
  <si>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</si>
  <si>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</si>
  <si>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</si>
  <si>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</si>
  <si>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</si>
  <si>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</si>
  <si>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</si>
  <si>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</si>
  <si>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</si>
  <si>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</si>
  <si>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</si>
  <si>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</si>
  <si>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</si>
  <si>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</si>
  <si>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</si>
  <si>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</si>
  <si>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</si>
  <si>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</si>
  <si>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</si>
  <si>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</si>
  <si>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</si>
  <si>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</si>
  <si>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</si>
  <si>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</si>
  <si>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</si>
  <si>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</si>
  <si>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</si>
  <si>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</si>
  <si>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</si>
  <si>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</si>
  <si>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</si>
  <si>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</si>
  <si>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</si>
  <si>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</si>
  <si>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</si>
  <si>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</si>
  <si>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</si>
  <si>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</si>
  <si>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</si>
  <si>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</si>
  <si>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</si>
  <si>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</si>
  <si>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</si>
  <si>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</si>
  <si>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</si>
  <si>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</si>
  <si>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</si>
  <si>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</si>
  <si>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</si>
  <si>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</si>
  <si>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</si>
  <si>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</si>
  <si>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</si>
  <si>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</si>
  <si>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</si>
  <si>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</si>
  <si>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</si>
  <si>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</si>
  <si>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</si>
  <si>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</si>
  <si>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</si>
  <si>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</si>
  <si>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</si>
  <si>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</si>
  <si>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</si>
  <si>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</si>
  <si>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</si>
  <si>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</si>
  <si>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</si>
  <si>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</si>
  <si>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</si>
  <si>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</si>
  <si>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</si>
  <si>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</si>
  <si>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</si>
  <si>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</si>
  <si>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</si>
  <si>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</si>
  <si>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</si>
  <si>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</si>
  <si>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</si>
  <si>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</si>
  <si>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</si>
  <si>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</si>
  <si>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</si>
  <si>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</si>
  <si>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</si>
  <si>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</si>
  <si>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</si>
  <si>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</si>
  <si>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</si>
  <si>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</si>
  <si>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</si>
  <si>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</si>
  <si>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</si>
  <si>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</si>
  <si>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</si>
  <si>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</si>
  <si>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</si>
  <si>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</si>
  <si>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</si>
  <si>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</si>
  <si>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</si>
  <si>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</si>
  <si>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</si>
  <si>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</si>
  <si>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</si>
  <si>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</si>
  <si>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</si>
  <si>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</si>
  <si>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</si>
  <si>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</si>
  <si>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</si>
  <si>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</si>
  <si>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</si>
  <si>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</si>
  <si>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</si>
  <si>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</si>
  <si>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</si>
  <si>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</si>
  <si>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</si>
  <si>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</si>
  <si>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</si>
  <si>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</si>
  <si>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</si>
  <si>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</si>
  <si>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</si>
  <si>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</si>
  <si>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</si>
  <si>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</si>
  <si>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</si>
  <si>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</si>
  <si>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</si>
  <si>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</si>
  <si>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</si>
  <si>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</si>
  <si>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</si>
  <si>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</si>
  <si>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</si>
  <si>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</si>
  <si>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</si>
  <si>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</si>
  <si>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</si>
  <si>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</si>
  <si>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</si>
  <si>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</si>
  <si>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</si>
  <si>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</si>
  <si>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</si>
  <si>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</si>
  <si>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</si>
  <si>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</si>
  <si>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</si>
  <si>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</si>
  <si>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</si>
  <si>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</si>
  <si>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</si>
  <si>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</si>
  <si>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</si>
  <si>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</si>
  <si>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</si>
  <si>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</si>
  <si>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</si>
  <si>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</si>
  <si>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</si>
  <si>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</si>
  <si>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</si>
  <si>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</si>
  <si>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</si>
  <si>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</si>
  <si>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</si>
  <si>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</si>
  <si>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</si>
  <si>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</si>
  <si>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</si>
  <si>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</si>
  <si>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</si>
  <si>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</si>
  <si>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</si>
  <si>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</si>
  <si>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</si>
  <si>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</si>
  <si>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</si>
  <si>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</si>
  <si>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</si>
  <si>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</si>
  <si>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</si>
  <si>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</si>
  <si>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</si>
  <si>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</si>
  <si>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</si>
  <si>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</si>
  <si>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</si>
  <si>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</si>
  <si>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</si>
  <si>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</si>
  <si>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</si>
  <si>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</si>
  <si>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</si>
  <si>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</si>
  <si>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</si>
  <si>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</si>
  <si>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</si>
  <si>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</si>
  <si>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</si>
  <si>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</si>
  <si>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</si>
  <si>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</si>
  <si>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</si>
  <si>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</si>
  <si>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</si>
  <si>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</si>
  <si>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</si>
  <si>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</si>
  <si>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</si>
  <si>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</si>
  <si>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</si>
  <si>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</si>
  <si>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</si>
  <si>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</si>
  <si>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</si>
  <si>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</si>
  <si>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</si>
  <si>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</si>
  <si>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</si>
  <si>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</si>
  <si>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</si>
  <si>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</si>
  <si>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</si>
  <si>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</si>
  <si>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</si>
  <si>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</si>
  <si>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</si>
  <si>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</si>
  <si>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</si>
  <si>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</si>
  <si>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</si>
  <si>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</si>
  <si>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</si>
  <si>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</si>
  <si>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</si>
  <si>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</si>
  <si>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</si>
  <si>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</si>
  <si>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</si>
  <si>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</si>
  <si>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</si>
  <si>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</si>
  <si>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</si>
  <si>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</si>
  <si>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</si>
  <si>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</si>
  <si>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</si>
  <si>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</si>
  <si>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</si>
  <si>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</si>
  <si>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</si>
  <si>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</si>
  <si>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</si>
  <si>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</si>
  <si>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</si>
  <si>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</si>
  <si>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</si>
  <si>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</si>
  <si>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</si>
  <si>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</si>
  <si>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</si>
  <si>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</si>
  <si>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</si>
  <si>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</si>
  <si>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</si>
  <si>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</si>
  <si>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</si>
  <si>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</si>
  <si>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</si>
  <si>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</si>
  <si>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</si>
  <si>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</si>
  <si>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</si>
  <si>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</si>
  <si>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</si>
  <si>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</si>
  <si>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</si>
  <si>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</si>
  <si>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</si>
  <si>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</si>
  <si>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</si>
  <si>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</si>
  <si>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</si>
  <si>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</si>
  <si>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</si>
  <si>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</si>
  <si>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</si>
  <si>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</si>
  <si>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</si>
  <si>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</si>
  <si>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</si>
  <si>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</si>
  <si>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</si>
  <si>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</si>
  <si>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</si>
  <si>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</si>
  <si>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</si>
  <si>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</si>
  <si>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</si>
  <si>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</si>
  <si>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</si>
  <si>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</si>
  <si>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</si>
  <si>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</si>
  <si>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</si>
  <si>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</si>
  <si>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</si>
  <si>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</si>
  <si>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</si>
  <si>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</si>
  <si>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</si>
  <si>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</si>
  <si>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</si>
  <si>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</si>
  <si>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</si>
  <si>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</si>
  <si>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</si>
  <si>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</si>
  <si>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</si>
  <si>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</si>
  <si>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</si>
  <si>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</si>
  <si>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</si>
  <si>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</si>
  <si>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</si>
  <si>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</si>
  <si>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</si>
  <si>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</si>
  <si>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</si>
  <si>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</si>
  <si>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</si>
  <si>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</si>
  <si>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</si>
  <si>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</si>
  <si>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</si>
  <si>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</si>
  <si>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</si>
  <si>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</si>
  <si>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</si>
  <si>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</si>
  <si>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</si>
  <si>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</si>
  <si>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</si>
  <si>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</si>
  <si>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</si>
  <si>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</si>
  <si>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</si>
  <si>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</si>
  <si>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</si>
  <si>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</si>
  <si>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</si>
  <si>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</si>
  <si>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</si>
  <si>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</si>
  <si>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</si>
  <si>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</si>
  <si>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</si>
  <si>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</si>
  <si>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</si>
  <si>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</si>
  <si>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</si>
  <si>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</si>
  <si>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</si>
  <si>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</si>
  <si>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</si>
  <si>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</si>
  <si>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</si>
  <si>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</si>
  <si>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</si>
  <si>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</si>
  <si>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</si>
  <si>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</si>
  <si>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</si>
  <si>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</si>
  <si>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</si>
  <si>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</si>
  <si>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</si>
  <si>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</si>
  <si>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</si>
  <si>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</si>
  <si>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</si>
  <si>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</si>
  <si>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</si>
  <si>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</si>
  <si>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</si>
  <si>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</si>
  <si>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</si>
  <si>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</si>
  <si>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</si>
  <si>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</si>
  <si>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</si>
  <si>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</si>
  <si>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</si>
  <si>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</si>
  <si>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</si>
  <si>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</si>
  <si>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</si>
  <si>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</si>
  <si>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</si>
  <si>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</si>
  <si>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</si>
  <si>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</si>
  <si>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</si>
  <si>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</si>
  <si>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</si>
  <si>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</si>
  <si>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</si>
  <si>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</si>
  <si>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</si>
  <si>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</si>
  <si>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</si>
  <si>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</si>
  <si>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</si>
  <si>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</si>
  <si>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</si>
  <si>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</si>
  <si>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</si>
  <si>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</si>
  <si>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</si>
  <si>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</si>
  <si>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</si>
  <si>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</si>
  <si>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</si>
  <si>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</si>
  <si>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</si>
  <si>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</si>
  <si>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</si>
  <si>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</si>
  <si>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</si>
  <si>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</si>
  <si>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</si>
  <si>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</si>
  <si>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</si>
  <si>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</si>
  <si>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</si>
  <si>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</si>
  <si>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</si>
  <si>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</si>
  <si>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</si>
  <si>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</si>
  <si>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</si>
  <si>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</si>
  <si>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</si>
  <si>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</si>
  <si>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</si>
  <si>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</si>
  <si>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</si>
  <si>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</si>
  <si>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</si>
  <si>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</si>
  <si>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</si>
  <si>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</si>
  <si>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</si>
  <si>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</si>
  <si>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</si>
  <si>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</si>
  <si>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</si>
  <si>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</si>
  <si>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</si>
  <si>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</si>
  <si>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</si>
  <si>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</si>
  <si>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</si>
  <si>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</si>
  <si>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</si>
  <si>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</si>
  <si>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</si>
  <si>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</si>
  <si>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</si>
  <si>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</si>
  <si>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</si>
  <si>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</si>
  <si>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</si>
  <si>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</si>
  <si>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</si>
  <si>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</si>
  <si>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</si>
  <si>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</si>
  <si>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</si>
  <si>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</si>
  <si>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</si>
  <si>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</si>
  <si>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</si>
  <si>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</si>
  <si>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</si>
  <si>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</si>
  <si>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</si>
  <si>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</si>
  <si>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</si>
  <si>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</si>
  <si>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</si>
  <si>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</si>
  <si>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</si>
  <si>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</si>
  <si>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</si>
  <si>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</si>
  <si>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</si>
  <si>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</si>
  <si>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</si>
  <si>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</si>
  <si>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</si>
  <si>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</si>
  <si>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</si>
  <si>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</si>
  <si>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</si>
  <si>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</si>
  <si>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</si>
  <si>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</si>
  <si>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</si>
  <si>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</si>
  <si>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</si>
  <si>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</si>
  <si>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</si>
  <si>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</si>
  <si>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</si>
  <si>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</si>
  <si>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</si>
  <si>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</si>
  <si>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</si>
  <si>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</si>
  <si>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</si>
  <si>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</si>
  <si>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</si>
  <si>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</si>
  <si>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</si>
  <si>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</si>
  <si>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</si>
  <si>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</si>
  <si>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</si>
  <si>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</si>
  <si>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</si>
  <si>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</si>
  <si>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</si>
  <si>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</si>
  <si>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</si>
  <si>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</si>
  <si>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</si>
  <si>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</si>
  <si>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</si>
  <si>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</si>
  <si>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</si>
  <si>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</si>
  <si>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</si>
  <si>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</si>
  <si>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</si>
  <si>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</si>
  <si>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</si>
  <si>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</si>
  <si>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</si>
  <si>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</si>
  <si>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</si>
  <si>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</si>
  <si>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</si>
  <si>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</si>
  <si>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</si>
  <si>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</si>
  <si>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</si>
  <si>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</si>
  <si>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</si>
  <si>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</si>
  <si>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</si>
  <si>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</si>
  <si>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</si>
  <si>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</si>
  <si>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</si>
  <si>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</si>
  <si>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</si>
  <si>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</si>
  <si>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</si>
  <si>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</si>
  <si>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</si>
  <si>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</si>
  <si>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</si>
  <si>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</si>
  <si>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</si>
  <si>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</si>
  <si>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</si>
  <si>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</si>
  <si>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</si>
  <si>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</si>
  <si>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</si>
  <si>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</si>
  <si>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</si>
  <si>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</si>
  <si>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</si>
  <si>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</si>
  <si>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</si>
  <si>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</si>
  <si>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</si>
  <si>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</si>
  <si>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</si>
  <si>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</si>
  <si>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</si>
  <si>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</si>
  <si>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</si>
  <si>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</si>
  <si>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</si>
  <si>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</si>
  <si>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</si>
  <si>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</si>
  <si>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</si>
  <si>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</si>
  <si>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</si>
  <si>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</si>
  <si>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</si>
  <si>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</si>
  <si>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</si>
  <si>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</si>
  <si>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</si>
  <si>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</si>
  <si>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</si>
  <si>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</si>
  <si>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</si>
  <si>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</si>
  <si>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</si>
  <si>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</si>
  <si>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</si>
  <si>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</si>
  <si>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</si>
  <si>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</si>
  <si>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</si>
  <si>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</si>
  <si>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</si>
  <si>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</si>
  <si>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</si>
  <si>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</si>
  <si>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</si>
  <si>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</si>
  <si>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</si>
  <si>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</si>
  <si>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</si>
  <si>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</si>
  <si>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</si>
  <si>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</si>
  <si>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</si>
  <si>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</si>
  <si>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</si>
  <si>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</si>
  <si>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</si>
  <si>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</si>
  <si>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</si>
  <si>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</si>
  <si>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</si>
  <si>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</si>
  <si>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</si>
  <si>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</si>
  <si>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</si>
  <si>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</si>
  <si>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</si>
  <si>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</si>
  <si>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</si>
  <si>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</si>
  <si>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</si>
  <si>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</si>
  <si>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</si>
  <si>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</si>
  <si>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</si>
  <si>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</si>
  <si>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</si>
  <si>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</si>
  <si>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</si>
  <si>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</si>
  <si>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</si>
  <si>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</si>
  <si>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</si>
  <si>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</si>
  <si>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</si>
  <si>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</si>
  <si>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</si>
  <si>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</si>
  <si>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</si>
  <si>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</si>
  <si>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</si>
  <si>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</si>
  <si>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</si>
  <si>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</si>
  <si>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</si>
  <si>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</si>
  <si>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</si>
  <si>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</si>
  <si>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</si>
  <si>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</si>
  <si>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</si>
  <si>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</si>
  <si>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</si>
  <si>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</si>
  <si>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</si>
  <si>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</si>
  <si>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</si>
  <si>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</si>
  <si>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</si>
  <si>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</si>
  <si>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</si>
  <si>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</si>
  <si>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</si>
  <si>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</si>
  <si>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</si>
  <si>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</si>
  <si>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</si>
  <si>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</si>
  <si>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</si>
  <si>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</si>
  <si>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</si>
  <si>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</si>
  <si>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</si>
  <si>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</si>
  <si>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</si>
  <si>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</si>
  <si>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</si>
  <si>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</si>
  <si>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</si>
  <si>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</si>
  <si>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</si>
  <si>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</si>
  <si>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</si>
  <si>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</si>
  <si>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</si>
  <si>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</si>
  <si>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</si>
  <si>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</si>
  <si>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</si>
  <si>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</si>
  <si>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</si>
  <si>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</si>
  <si>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</si>
  <si>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</si>
  <si>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</si>
  <si>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</si>
  <si>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</si>
  <si>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</si>
  <si>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</si>
  <si>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</si>
  <si>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</si>
  <si>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</si>
  <si>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</si>
  <si>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</si>
  <si>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</si>
  <si>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</si>
  <si>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</si>
  <si>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</si>
  <si>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</si>
  <si>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</si>
  <si>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</si>
  <si>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</si>
  <si>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</si>
  <si>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</si>
  <si>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</si>
  <si>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</si>
  <si>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</si>
  <si>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</si>
  <si>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</si>
  <si>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</si>
  <si>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</si>
  <si>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</si>
  <si>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</si>
  <si>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</si>
  <si>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</si>
  <si>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</si>
  <si>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</si>
  <si>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</si>
  <si>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</si>
  <si>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</si>
  <si>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</si>
  <si>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</si>
  <si>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</si>
  <si>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</si>
  <si>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</si>
  <si>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</si>
  <si>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</si>
  <si>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</si>
  <si>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</si>
  <si>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</si>
  <si>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</si>
  <si>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</si>
  <si>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</si>
  <si>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</si>
  <si>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</si>
  <si>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</si>
  <si>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</si>
  <si>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</si>
  <si>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</si>
  <si>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</si>
  <si>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</si>
  <si>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</si>
  <si>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</si>
  <si>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</si>
  <si>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</si>
  <si>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</si>
  <si>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</si>
  <si>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</si>
  <si>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</si>
  <si>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</si>
  <si>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</si>
  <si>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</si>
  <si>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</si>
  <si>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</si>
  <si>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</si>
  <si>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</si>
  <si>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</si>
  <si>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</si>
  <si>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</si>
  <si>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</si>
  <si>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</si>
  <si>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</si>
  <si>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</si>
  <si>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</si>
  <si>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</si>
  <si>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</si>
  <si>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</si>
  <si>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</si>
  <si>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</si>
  <si>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</si>
  <si>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</si>
  <si>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</si>
  <si>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</si>
  <si>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</si>
  <si>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</si>
  <si>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</si>
  <si>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</si>
  <si>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</si>
  <si>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</si>
  <si>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</si>
  <si>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</si>
  <si>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</si>
  <si>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</si>
  <si>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</si>
  <si>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</si>
  <si>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</si>
  <si>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</si>
  <si>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</si>
  <si>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</si>
  <si>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</si>
  <si>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</si>
  <si>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</si>
  <si>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</si>
  <si>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</si>
  <si>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</si>
  <si>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</si>
  <si>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</si>
  <si>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</si>
  <si>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</si>
  <si>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</si>
  <si>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</si>
  <si>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</si>
  <si>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</si>
  <si>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 xml:space="preserve">Team at site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</si>
  <si>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</si>
  <si>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</si>
  <si>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</si>
  <si>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</si>
  <si>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</si>
  <si>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</si>
  <si>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</si>
  <si>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</si>
  <si>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</si>
  <si>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</si>
  <si>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</si>
  <si>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</si>
  <si>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</si>
  <si>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</si>
  <si>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</si>
  <si>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</si>
  <si>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</si>
  <si>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Team at site found 3 rectifier modules got faulty due to lightening, connected sites up on batteries and team arranging modules eta 25 mins </t>
  </si>
  <si>
    <t>PCM-20251011-00001599</t>
  </si>
  <si>
    <t>5G_Cell flapping due to module issue  // 90 MINS</t>
  </si>
  <si>
    <t>PCM-20251011-00001582</t>
  </si>
  <si>
    <t>will check after smt0066</t>
  </si>
  <si>
    <t>PCM-20251011-00001669</t>
  </si>
  <si>
    <t>PCM-20251011-00001760</t>
  </si>
  <si>
    <t>ETA 50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</si>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</sst>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xf numFmtId="165" fontId="9" fillId="9" borderId="8"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3" totalsRowShown="0" headerRowDxfId="15" dataDxfId="14" headerRowBorderDxfId="12" tableBorderDxfId="13">
  <autoFilter ref="A1:L1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278.86153541666863</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1.3522067129670177</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0.74941736111213686</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45941.809961342595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45941.809961342595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45941.809961342595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45941.809961342595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45941.809961342595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45941.809961342595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45941.809961342595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45941.809961342595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45941.809961342595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45941.809961342595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45941.809961342595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45941.809961342595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45941.809961342595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45941.809961342595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45941.809961342595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45941.809961342595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45941.809961342595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45941.809961342595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45941.809961342595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45941.809961342595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45941.809961342595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45941.809961342595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45941.809961342595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45941.809961342595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45941.809961342595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45941.809961342595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45941.809961342595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45941.809961342595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45941.809961342595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45941.809961342595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45941.809961342595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45941.809961342595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45941.809961342595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45941.809961342595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45941.809961342595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45941.809961342595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45941.809961342595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45941.809961342595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45941.809961342595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45941.809961342595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45941.809961342595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45941.809961342595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45941.809961342595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45941.809961342595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45941.809961342595</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5B73D261-F274-4A33-85B5-2E4427A81C2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135.08287800926337</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116.8101233796333</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45941.809961342595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4" t="s">
        <v>39056</v>
      </c>
      <c r="B6" s="18" t="str">
        <f>IFERROR(VLOOKUP(D6,DB!A:K,11,0),"")</f>
        <v>R2</v>
      </c>
      <c r="C6" s="18">
        <v>1</v>
      </c>
      <c r="D6" s="18" t="s">
        <v>39057</v>
      </c>
      <c r="E6" s="117" t="s">
        <v>38964</v>
      </c>
      <c r="F6" s="118">
        <v>45941.698148148149</v>
      </c>
      <c r="G6" s="119">
        <f ca="1">IFERROR(NOW()-F6,"-")</f>
        <v>0.11181319444585824</v>
      </c>
      <c r="H6" s="160">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8.0563194445858244E-2</v>
      </c>
      <c r="H7" s="160"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45941.809961342595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45941.809961342595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45941.809961342595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45941.809961342595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45941.809961342595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45941.809961342595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45941.809961342595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45941.809961342595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45941.809961342595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45941.809961342595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45941.809961342595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45941.809961342595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45941.809961342595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45941.809961342595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45941.809961342595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45941.809961342595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45941.809961342595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45941.809961342595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45941.809961342595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45941.809961342595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45941.809961342595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45941.809961342595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45941.809961342595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45941.809961342595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45941.809961342595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45941.809961342595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45941.809961342595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45941.809961342595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45941.809961342595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45941.809961342595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45941.809961342595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45941.809961342595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45941.809961342595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45941.809961342595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45941.809961342595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45941.809961342595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45941.809961342595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45941.809961342595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45941.809961342595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45941.809961342595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45941.809961342595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45941.809961342595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45941.809961342595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45941.809961342595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45941.809961342595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45941.809961342595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45941.809961342595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45941.809961342595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45941.809961342595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45941.809961342595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45941.809961342595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45941.809961342595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45941.809961342595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45941.809961342595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45941.809961342595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45941.809961342595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45941.809961342595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45941.809961342595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45941.809961342595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45941.809961342595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45941.809961342595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45941.809961342595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45941.809961342595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45941.809961342595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45941.809961342595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45941.809961342595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45941.809961342595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45941.809961342595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45941.809961342595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45941.809961342595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45941.809961342595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45941.809961342595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45941.809961342595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45941.809961342595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45941.809961342595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45941.809961342595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45941.809961342595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45941.809961342595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45941.809961342595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45941.809961342595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45941.809961342595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45941.809961342595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45941.809961342595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45941.809961342595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45941.809961342595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45941.809961342595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45941.809961342595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45941.809961342595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45941.809961342595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45941.809961342595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45941.809961342595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45941.809961342595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45941.809961342595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45941.809961342595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45941.809961342595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45941.809961342595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45941.809961342595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45941.809961342595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45941.809961342595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45941.809961342595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45941.809961342595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45941.809961342595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45941.809961342595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45941.809961342595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45941.809961342595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45941.809961342595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45941.809961342595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45941.809961342595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45941.809961342595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45941.809961342595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45941.809961342595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45941.809961342595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45941.809961342595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45941.809961342595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45941.809961342595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45941.809961342595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45941.809961342595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45941.809961342595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45941.809961342595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45941.809961342595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45941.809961342595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45941.809961342595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45941.809961342595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45941.809961342595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45941.809961342595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45941.809961342595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45941.809961342595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45941.809961342595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45941.809961342595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45941.809961342595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45941.809961342595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45941.809961342595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45941.809961342595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45941.809961342595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45941.809961342595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45941.809961342595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45941.809961342595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45941.809961342595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45941.809961342595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45941.809961342595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45941.809961342595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45941.809961342595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45941.809961342595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45941.809961342595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45941.809961342595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45941.809961342595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45941.809961342595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45941.809961342595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45941.809961342595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45941.809961342595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45941.809961342595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45941.809961342595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45941.809961342595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45941.809961342595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45941.809961342595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45941.809961342595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45941.809961342595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45941.809961342595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tabSelected="1" workbookViewId="0">
      <selection activeCell="D7" sqref="D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0</v>
      </c>
      <c r="D2" s="18" t="s">
        <v>23498</v>
      </c>
      <c r="E2" s="18"/>
      <c r="F2" s="20"/>
      <c r="G2" s="21">
        <f t="shared" ref="G2:G16" ca="1" si="0">IFERROR(NOW()-F2,"-")</f>
        <v>45941.809961342595</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45941.809961342595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45941.809961342595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45941.809961342595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45941.809961342595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45941.809961342595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45941.809961342595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45941.809961342595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45941.809961342595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45941.809961342595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45941.809961342595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45941.809961342595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45941.809961342595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45941.809961342595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45941.809961342595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45941.809961342595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45941.809961342595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45941.809961342595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45941.809961342595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45941.809961342595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45941.809961342595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45941.809961342595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45941.809961342595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45941.809961342595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45941.809961342595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45941.809961342595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45941.809961342595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45941.809961342595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45941.809961342595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45941.809961342595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45941.809961342595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45941.809961342595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45941.809961342595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45941.809961342595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45941.809961342595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45941.809961342595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45941.809961342595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45941.809961342595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45941.809961342595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45941.809961342595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45941.809961342595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45941.809961342595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45941.809961342595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45941.809961342595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45941.809961342595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45941.809961342595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45941.809961342595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45941.809961342595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45941.809961342595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45941.809961342595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45941.809961342595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45941.809961342595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45941.809961342595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45941.809961342595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45941.809961342595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45941.809961342595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45941.809961342595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45941.809961342595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45941.809961342595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45941.809961342595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45941.809961342595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45941.809961342595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45941.809961342595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45941.809961342595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45941.809961342595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45941.809961342595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45941.809961342595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45941.809961342595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45941.809961342595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45941.809961342595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45941.809961342595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45941.809961342595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45941.809961342595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45941.809961342595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45941.809961342595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45941.809961342595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45941.809961342595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45941.809961342595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45941.809961342595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45941.809961342595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45941.809961342595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45941.809961342595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45941.809961342595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45941.809961342595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45941.809961342595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45941.809961342595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45941.809961342595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45941.809961342595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45941.809961342595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45941.809961342595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45941.809961342595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45941.809961342595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45941.809961342595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45941.809961342595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45941.809961342595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45941.809961342595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45941.809961342595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45941.809961342595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45941.809961342595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45941.809961342595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45941.809961342595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45941.809961342595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45941.809961342595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45941.809961342595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45941.809961342595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45941.809961342595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45941.809961342595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45941.809961342595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45941.809961342595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45941.809961342595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45941.809961342595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45941.809961342595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45941.809961342595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45941.809961342595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45941.809961342595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45941.809961342595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45941.809961342595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45941.809961342595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45941.809961342595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45941.809961342595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45941.809961342595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45941.809961342595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45941.809961342595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45941.809961342595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45941.809961342595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45941.809961342595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45941.809961342595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45941.809961342595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45941.809961342595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45941.809961342595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45941.809961342595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45941.809961342595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45941.809961342595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45941.809961342595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45941.809961342595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45941.809961342595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45941.809961342595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45941.809961342595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45941.809961342595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45941.809961342595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45941.809961342595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45941.809961342595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45941.809961342595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45941.809961342595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45941.809961342595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45941.809961342595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45941.809961342595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45941.809961342595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45941.809961342595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45941.809961342595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45941.809961342595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45941.809961342595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45941.809961342595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45941.809961342595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45941.809961342595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45941.809961342595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45941.809961342595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45941.809961342595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45941.809961342595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45941.809961342595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45941.809961342595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45941.809961342595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45941.809961342595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45941.809961342595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45941.809961342595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45941.809961342595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45941.809961342595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45941.809961342595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45941.809961342595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45941.809961342595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45941.809961342595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45941.809961342595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45941.809961342595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45941.809961342595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45941.809961342595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45941.809961342595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45941.809961342595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45941.809961342595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45941.809961342595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45941.809961342595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45941.809961342595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45941.809961342595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45941.809961342595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45941.809961342595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45941.809961342595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45941.809961342595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45941.809961342595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45941.809961342595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45941.809961342595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45941.809961342595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45941.809961342595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45941.809961342595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45941.809961342595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45941.809961342595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45941.809961342595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45941.809961342595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45941.809961342595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45941.809961342595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45941.809961342595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45941.809961342595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45941.809961342595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45941.809961342595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45941.809961342595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45941.809961342595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45941.809961342595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45941.809961342595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45941.809961342595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45941.809961342595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45941.809961342595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45941.809961342595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45941.809961342595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45941.809961342595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45941.809961342595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45941.809961342595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45941.809961342595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45941.809961342595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45941.809961342595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45941.809961342595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45941.809961342595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45941.809961342595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45941.809961342595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45941.809961342595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45941.809961342595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45941.809961342595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45941.809961342595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45941.809961342595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45941.809961342595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45941.809961342595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45941.809961342595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45941.809961342595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45941.809961342595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45941.809961342595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45941.809961342595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45941.809961342595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45941.809961342595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45941.809961342595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45941.809961342595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45941.809961342595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45941.809961342595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45941.809961342595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45941.809961342595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45941.809961342595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45941.809961342595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45941.809961342595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45941.809961342595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45941.809961342595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45941.809961342595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45941.809961342595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45941.809961342595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45941.809961342595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45941.809961342595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45941.809961342595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45941.809961342595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45941.809961342595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45941.809961342595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45941.809961342595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45941.809961342595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45941.809961342595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45941.809961342595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45941.809961342595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45941.809961342595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45941.809961342595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45941.809961342595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45941.809961342595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45941.809961342595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45941.809961342595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45941.809961342595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45941.809961342595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45941.809961342595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45941.809961342595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45941.809961342595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45941.809961342595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45941.809961342595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45941.809961342595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45941.809961342595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45941.809961342595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45941.809961342595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45941.809961342595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45941.809961342595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45941.809961342595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45941.809961342595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45941.809961342595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45941.809961342595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45941.809961342595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45941.809961342595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45941.809961342595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45941.809961342595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45941.809961342595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45941.809961342595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45941.809961342595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45941.809961342595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45941.809961342595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45941.809961342595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45941.809961342595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45941.809961342595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45941.809961342595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45941.809961342595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45941.809961342595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45941.809961342595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45941.809961342595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45941.809961342595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45941.809961342595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45941.809961342595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45941.809961342595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45941.809961342595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45941.809961342595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45941.809961342595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45941.809961342595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45941.809961342595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45941.809961342595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45941.809961342595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45941.809961342595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45941.809961342595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45941.809961342595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45941.809961342595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45941.809961342595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45941.809961342595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45941.809961342595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45941.809961342595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45941.809961342595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45941.809961342595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45941.809961342595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45941.809961342595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45941.809961342595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45941.809961342595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45941.809961342595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45941.809961342595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45941.809961342595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45941.809961342595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45941.809961342595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45941.809961342595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45941.809961342595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45941.809961342595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45941.809961342595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45941.809961342595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45941.809961342595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45941.809961342595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45941.809961342595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45941.809961342595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45941.809961342595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45941.809961342595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45941.809961342595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45941.809961342595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45941.809961342595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45941.809961342595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45941.809961342595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45941.809961342595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45941.809961342595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45941.809961342595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45941.809961342595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45941.809961342595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45941.809961342595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45941.809961342595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45941.809961342595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45941.809961342595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45941.809961342595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45941.809961342595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45941.809961342595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45941.809961342595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45941.809961342595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45941.809961342595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45941.809961342595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45941.809961342595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45941.809961342595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45941.809961342595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45941.809961342595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45941.809961342595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45941.809961342595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45941.809961342595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45941.809961342595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45941.809961342595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45941.809961342595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45941.809961342595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45941.809961342595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45941.809961342595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45941.809961342595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45941.809961342595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45941.809961342595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45941.809961342595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45941.809961342595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45941.809961342595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45941.809961342595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45941.809961342595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45941.809961342595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45941.809961342595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45941.809961342595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45941.809961342595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45941.809961342595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45941.809961342595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45941.809961342595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45941.809961342595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45941.809961342595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45941.809961342595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45941.809961342595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45941.809961342595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45941.809961342595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45941.809961342595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45941.809961342595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45941.809961342595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45941.809961342595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45941.809961342595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45941.809961342595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45941.809961342595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45941.809961342595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45941.809961342595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45941.809961342595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45941.809961342595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45941.809961342595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45941.809961342595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45941.809961342595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45941.809961342595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45941.809961342595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45941.809961342595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45941.809961342595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45941.809961342595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45941.809961342595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45941.809961342595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45941.809961342595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45941.809961342595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45941.809961342595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45941.809961342595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45941.809961342595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45941.809961342595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45941.809961342595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45941.809961342595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45941.809961342595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45941.809961342595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45941.809961342595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45941.809961342595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45941.809961342595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45941.809961342595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45941.809961342595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45941.809961342595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45941.809961342595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45941.809961342595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45941.809961342595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45941.809961342595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45941.809961342595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45941.809961342595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45941.809961342595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45941.809961342595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45941.809961342595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45941.809961342595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45941.809961342595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45941.809961342595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45941.809961342595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45941.809961342595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45941.809961342595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45941.809961342595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45941.809961342595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45941.809961342595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45941.809961342595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45941.809961342595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45941.809961342595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45941.809961342595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45941.809961342595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45941.809961342595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45941.809961342595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45941.809961342595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45941.809961342595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45941.809961342595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45941.809961342595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45941.809961342595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45941.809961342595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45941.809961342595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45941.809961342595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45941.809961342595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45941.809961342595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45941.809961342595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45941.809961342595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45941.809961342595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45941.809961342595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45941.809961342595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45941.809961342595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45941.809961342595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45941.809961342595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45941.809961342595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45941.809961342595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45941.809961342595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45941.809961342595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45941.809961342595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45941.809961342595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45941.809961342595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45941.809961342595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45941.809961342595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45941.809961342595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45941.809961342595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45941.809961342595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45941.809961342595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45941.809961342595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45941.809961342595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45941.809961342595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45941.809961342595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45941.809961342595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45941.809961342595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45941.809961342595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45941.809961342595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45941.809961342595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45941.809961342595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45941.809961342595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45941.809961342595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45941.809961342595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45941.809961342595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45941.809961342595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45941.809961342595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45941.809961342595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45941.809961342595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45941.809961342595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45941.809961342595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45941.809961342595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45941.809961342595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45941.809961342595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45941.809961342595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45941.809961342595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45941.809961342595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45941.809961342595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45941.809961342595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45941.809961342595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45941.809961342595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45941.809961342595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45941.809961342595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45941.809961342595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45941.809961342595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45941.809961342595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45941.809961342595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45941.809961342595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45941.809961342595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45941.809961342595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45941.809961342595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45941.809961342595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45941.809961342595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45941.809961342595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45941.809961342595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45941.809961342595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45941.809961342595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45941.809961342595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45941.809961342595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45941.809961342595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45941.809961342595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45941.809961342595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45941.809961342595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45941.809961342595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45941.809961342595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45941.809961342595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45941.809961342595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45941.809961342595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45941.809961342595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45941.809961342595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45941.809961342595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45941.809961342595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45941.809961342595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45941.809961342595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45941.809961342595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45941.809961342595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45941.809961342595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45941.809961342595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45941.809961342595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45941.809961342595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45941.809961342595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45941.809961342595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45941.809961342595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45941.809961342595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45941.809961342595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45941.809961342595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45941.809961342595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45941.809961342595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45941.809961342595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45941.809961342595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45941.809961342595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45941.809961342595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45941.809961342595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45941.809961342595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45941.809961342595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45941.809961342595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45941.809961342595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45941.809961342595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45941.809961342595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45941.809961342595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45941.809961342595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45941.809961342595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45941.809961342595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45941.809961342595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45941.809961342595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45941.809961342595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45941.809961342595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45941.809961342595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45941.809961342595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45941.809961342595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45941.809961342595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45941.809961342595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45941.809961342595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45941.809961342595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45941.809961342595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45941.809961342595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45941.809961342595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45941.809961342595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45941.809961342595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45941.809961342595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45941.809961342595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45941.809961342595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45941.809961342595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45941.809961342595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45941.809961342595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45941.809961342595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45941.809961342595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45941.809961342595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45941.809961342595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45941.809961342595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45941.809961342595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45941.809961342595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45941.809961342595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45941.809961342595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45941.809961342595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45941.809961342595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45941.809961342595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45941.809961342595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45941.809961342595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45941.809961342595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45941.809961342595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45941.809961342595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45941.809961342595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45941.809961342595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45941.809961342595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45941.809961342595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45941.809961342595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45941.809961342595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45941.809961342595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45941.809961342595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45941.809961342595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45941.809961342595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45941.809961342595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45941.809961342595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45941.809961342595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45941.809961342595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45941.809961342595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45941.809961342595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45941.809961342595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45941.809961342595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45941.809961342595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45941.809961342595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45941.809961342595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45941.809961342595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45941.809961342595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45941.809961342595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45941.809961342595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45941.809961342595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45941.809961342595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45941.809961342595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45941.809961342595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45941.809961342595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45941.809961342595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45941.809961342595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45941.809961342595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45941.809961342595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45941.809961342595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45941.809961342595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45941.809961342595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45941.809961342595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45941.809961342595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45941.809961342595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45941.809961342595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45941.809961342595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45941.809961342595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45941.809961342595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45941.809961342595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45941.809961342595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45941.809961342595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45941.809961342595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45941.809961342595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45941.809961342595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45941.809961342595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45941.809961342595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45941.809961342595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45941.809961342595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45941.809961342595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45941.809961342595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45941.809961342595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45941.809961342595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45941.809961342595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45941.809961342595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45941.809961342595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45941.809961342595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45941.809961342595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45941.809961342595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45941.809961342595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45941.809961342595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45941.809961342595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45941.809961342595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45941.809961342595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45941.809961342595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45941.809961342595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45941.809961342595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45941.809961342595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45941.809961342595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45941.809961342595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45941.809961342595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45941.809961342595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45941.809961342595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45941.809961342595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45941.809961342595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45941.809961342595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45941.809961342595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45941.809961342595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45941.809961342595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45941.809961342595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45941.809961342595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45941.809961342595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45941.809961342595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45941.809961342595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45941.809961342595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45941.809961342595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45941.809961342595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45941.809961342595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45941.809961342595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45941.809961342595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45941.809961342595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45941.809961342595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45941.809961342595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45941.809961342595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45941.809961342595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45941.809961342595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45941.809961342595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45941.809961342595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45941.809961342595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45941.809961342595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45941.809961342595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45941.809961342595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45941.809961342595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45941.809961342595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45941.809961342595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45941.809961342595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45941.809961342595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45941.809961342595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45941.809961342595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45941.809961342595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45941.809961342595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45941.809961342595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45941.809961342595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45941.809961342595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45941.809961342595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45941.809961342595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45941.809961342595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45941.809961342595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45941.809961342595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45941.809961342595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45941.809961342595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45941.809961342595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45941.809961342595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45941.809961342595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45941.809961342595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45941.809961342595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45941.809961342595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45941.809961342595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45941.809961342595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45941.809961342595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45941.809961342595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45941.809961342595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45941.809961342595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45941.809961342595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45941.809961342595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45941.809961342595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45941.809961342595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45941.809961342595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45941.809961342595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45941.809961342595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45941.809961342595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45941.809961342595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45941.809961342595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45941.809961342595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45941.809961342595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45941.809961342595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45941.809961342595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45941.809961342595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45941.809961342595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45941.809961342595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45941.809961342595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45941.809961342595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45941.809961342595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45941.809961342595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45941.809961342595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45941.809961342595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45941.809961342595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45941.809961342595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45941.809961342595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45941.809961342595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45941.809961342595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45941.809961342595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45941.809961342595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45941.809961342595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45941.809961342595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45941.809961342595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45941.809961342595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45941.809961342595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45941.809961342595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45941.809961342595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45941.809961342595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45941.809961342595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45941.809961342595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45941.809961342595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45941.809961342595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45941.809961342595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45941.809961342595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45941.809961342595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45941.809961342595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45941.809961342595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45941.809961342595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45941.809961342595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45941.809961342595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45941.809961342595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45941.809961342595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45941.809961342595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45941.809961342595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45941.809961342595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45941.809961342595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45941.809961342595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45941.809961342595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45941.809961342595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45941.809961342595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45941.809961342595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45941.809961342595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45941.809961342595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45941.809961342595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45941.809961342595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45941.809961342595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45941.809961342595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45941.809961342595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45941.809961342595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45941.809961342595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45941.809961342595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45941.809961342595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45941.809961342595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45941.809961342595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45941.809961342595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45941.809961342595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45941.809961342595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45941.809961342595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45941.809961342595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45941.809961342595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45941.809961342595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45941.809961342595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45941.809961342595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45941.809961342595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45941.809961342595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45941.809961342595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45941.809961342595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45941.809961342595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45941.809961342595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45941.809961342595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45941.809961342595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45941.809961342595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45941.809961342595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45941.809961342595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45941.809961342595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45941.809961342595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45941.809961342595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45941.809961342595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45941.809961342595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45941.809961342595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45941.809961342595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45941.809961342595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45941.809961342595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45941.809961342595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45941.809961342595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45941.809961342595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45941.809961342595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45941.809961342595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45941.809961342595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45941.809961342595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45941.809961342595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45941.809961342595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45941.809961342595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45941.809961342595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45941.809961342595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45941.809961342595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45941.809961342595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45941.809961342595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45941.809961342595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45941.809961342595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45941.809961342595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45941.809961342595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45941.809961342595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45941.809961342595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45941.809961342595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45941.809961342595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45941.809961342595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45941.809961342595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45941.809961342595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45941.809961342595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45941.809961342595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45941.809961342595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45941.809961342595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45941.809961342595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45941.809961342595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45941.809961342595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45941.809961342595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45941.809961342595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45941.809961342595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45941.809961342595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45941.809961342595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45941.809961342595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45941.809961342595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45941.809961342595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45941.809961342595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45941.809961342595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45941.809961342595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45941.809961342595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45941.809961342595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45941.809961342595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45941.809961342595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45941.809961342595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45941.809961342595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45941.809961342595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45941.809961342595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45941.809961342595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45941.809961342595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45941.809961342595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45941.809961342595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45941.809961342595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45941.809961342595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45941.809961342595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45941.809961342595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45941.809961342595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45941.809961342595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45941.809961342595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45941.809961342595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45941.809961342595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45941.809961342595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45941.809961342595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45941.809961342595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45941.809961342595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45941.809961342595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45941.809961342595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45941.809961342595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45941.809961342595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45941.809961342595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45941.809961342595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45941.809961342595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45941.809961342595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45941.809961342595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45941.809961342595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45941.809961342595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45941.809961342595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45941.809961342595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45941.809961342595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45941.809961342595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45941.809961342595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45941.809961342595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45941.809961342595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45941.809961342595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45941.809961342595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45941.809961342595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45941.809961342595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45941.809961342595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45941.809961342595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45941.809961342595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45941.809961342595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45941.809961342595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45941.809961342595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45941.809961342595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45941.809961342595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45941.809961342595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45941.809961342595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45941.809961342595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45941.809961342595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45941.809961342595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45941.809961342595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45941.809961342595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45941.809961342595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45941.809961342595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45941.809961342595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45941.809961342595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45941.809961342595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45941.809961342595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45941.809961342595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45941.809961342595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45941.809961342595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45941.809961342595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45941.809961342595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45941.809961342595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45941.809961342595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45941.809961342595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45941.809961342595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45941.809961342595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45941.809961342595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45941.809961342595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45941.809961342595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45941.809961342595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45941.809961342595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45941.809961342595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45941.809961342595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45941.809961342595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45941.809961342595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45941.809961342595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45941.809961342595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45941.809961342595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45941.809961342595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45941.809961342595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45941.809961342595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45941.809961342595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45941.809961342595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45941.809961342595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45941.809961342595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45941.809961342595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45941.809961342595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45941.809961342595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45941.809961342595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45941.809961342595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45941.809961342595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45941.809961342595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45941.809961342595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45941.809961342595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45941.809961342595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45941.809961342595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45941.809961342595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45941.809961342595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45941.809961342595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45941.809961342595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45941.809961342595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45941.809961342595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45941.809961342595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45941.809961342595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45941.809961342595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45941.809961342595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45941.809961342595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45941.809961342595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45941.809961342595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45941.809961342595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45941.809961342595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45941.809961342595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45941.809961342595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45941.809961342595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45941.809961342595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45941.809961342595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45941.809961342595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45941.809961342595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45941.809961342595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45941.809961342595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45941.809961342595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45941.809961342595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45941.809961342595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45941.809961342595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45941.809961342595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45941.809961342595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45941.809961342595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45941.809961342595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45941.809961342595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45941.809961342595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45941.809961342595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45941.809961342595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45941.809961342595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45941.809961342595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45941.809961342595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45941.809961342595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45941.809961342595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45941.809961342595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45941.809961342595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45941.809961342595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45941.809961342595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45941.809961342595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45941.809961342595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45941.809961342595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45941.809961342595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45941.809961342595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45941.809961342595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45941.809961342595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45941.809961342595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45941.809961342595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45941.809961342595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45941.809961342595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45941.809961342595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45941.809961342595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45941.809961342595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45941.809961342595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45941.809961342595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45941.809961342595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45941.809961342595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45941.809961342595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45941.809961342595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45941.809961342595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45941.809961342595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45941.809961342595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45941.809961342595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45941.809961342595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45941.809961342595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45941.809961342595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45941.809961342595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45941.809961342595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45941.809961342595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45941.809961342595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45941.809961342595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45941.809961342595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45941.809961342595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45941.809961342595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45941.809961342595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45941.809961342595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45941.809961342595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45941.809961342595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45941.809961342595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45941.809961342595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45941.809961342595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45941.809961342595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45941.809961342595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45941.809961342595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45941.809961342595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45941.809961342595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45941.809961342595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45941.809961342595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45941.809961342595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45941.809961342595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45941.809961342595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45941.809961342595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45941.809961342595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45941.809961342595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45941.809961342595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45941.809961342595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45941.809961342595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45941.809961342595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45941.809961342595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45941.809961342595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45941.809961342595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45941.809961342595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45941.809961342595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45941.809961342595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45941.809961342595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45941.809961342595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45941.809961342595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45941.809961342595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45941.809961342595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45941.809961342595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45941.809961342595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45941.809961342595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45941.809961342595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45941.809961342595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45941.809961342595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45941.809961342595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45941.809961342595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45941.809961342595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45941.809961342595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45941.809961342595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45941.809961342595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45941.809961342595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45941.809961342595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45941.809961342595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45941.809961342595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45941.809961342595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45941.809961342595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45941.809961342595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45941.809961342595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45941.809961342595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45941.809961342595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45941.809961342595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45941.809961342595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45941.809961342595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45941.809961342595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45941.809961342595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45941.809961342595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45941.809961342595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45941.809961342595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45941.809961342595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45941.809961342595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45941.809961342595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45941.809961342595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45941.809961342595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45941.809961342595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45941.809961342595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45941.809961342595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45941.809961342595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45941.809961342595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45941.809961342595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45941.809961342595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45941.809961342595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45941.809961342595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45941.809961342595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45941.809961342595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45941.809961342595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45941.809961342595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45941.809961342595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45941.809961342595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45941.809961342595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45941.809961342595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45941.809961342595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45941.809961342595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11" sqref="K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238.32924374999857</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6.3942824075638782E-2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45941.809961342595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45941.809961342595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45941.809961342595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45941.809961342595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45941.809961342595</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45941.809961342595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45941.809961342595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9"/>
      <c r="E11" s="127"/>
      <c r="F11" s="128"/>
      <c r="G11" s="129">
        <f ca="1">IFERROR(NOW()-F11,"")</f>
        <v>45941.809961342595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45941.809961342595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45941.809961342595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45941.809961342595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45941.809961342595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45941.809961342595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45941.809961342595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45941.809961342595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45941.809961342595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45941.809961342595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45941.809961342595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45941.809961342595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45941.809961342595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45941.809961342595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45941.809961342595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45941.809961342595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45941.809961342595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45941.809961342595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45941.809961342595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45941.809961342595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45941.809961342595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45941.809961342595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45941.809961342595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45941.809961342595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45941.809961342595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45941.809961342595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45941.809961342595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45941.809961342595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45941.809961342595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45941.809961342595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45941.809961342595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45941.809961342595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45941.809961342595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45941.809961342595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45941.809961342595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45941.809961342595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45941.809961342595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45941.809961342595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45941.809961342595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45941.809961342595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45941.809961342595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45941.809961342595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45941.809961342595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45941.809961342595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45941.809961342595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45941.809961342595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45941.809961342595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45941.809961342595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45941.809961342595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45941.809961342595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45941.809961342595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45941.809961342595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45941.809961342595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45941.809961342595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45941.809961342595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45941.809961342595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45941.809961342595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45941.809961342595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45941.809961342595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45941.809961342595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45941.809961342595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45941.809961342595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45941.809961342595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45941.809961342595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45941.809961342595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45941.809961342595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45941.809961342595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45941.809961342595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45941.809961342595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45941.809961342595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45941.809961342595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45941.809961342595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45941.809961342595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45941.809961342595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45941.809961342595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45941.809961342595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45941.809961342595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45941.809961342595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45941.809961342595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45941.809961342595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45941.809961342595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45941.809961342595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45941.809961342595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45941.809961342595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45941.809961342595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45941.809961342595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45941.809961342595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45941.809961342595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45941.809961342595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45941.809961342595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45941.809961342595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45941.809961342595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45941.809961342595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45941.809961342595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45941.809961342595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45941.809961342595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45941.809961342595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45941.809961342595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45941.809961342595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45941.809961342595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45941.809961342595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45941.809961342595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45941.809961342595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45941.809961342595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45941.809961342595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45941.809961342595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45941.809961342595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45941.809961342595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45941.809961342595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45941.809961342595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45941.809961342595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45941.809961342595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45941.809961342595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45941.809961342595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45941.809961342595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45941.809961342595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45941.809961342595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45941.809961342595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45941.809961342595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45941.809961342595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45941.809961342595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45941.809961342595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45941.809961342595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45941.809961342595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45941.809961342595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45941.809961342595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45941.809961342595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45941.809961342595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45941.809961342595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45941.809961342595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45941.809961342595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45941.809961342595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45941.809961342595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45941.809961342595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45941.809961342595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45941.809961342595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45941.809961342595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45941.809961342595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45941.809961342595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45941.809961342595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45941.809961342595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45941.809961342595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45941.809961342595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45941.809961342595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45941.809961342595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45941.809961342595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45941.809961342595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45941.809961342595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45941.809961342595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45941.809961342595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45941.809961342595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45941.809961342595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45941.809961342595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45941.809961342595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45941.809961342595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45941.809961342595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45941.809961342595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45941.809961342595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45941.809961342595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45941.809961342595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45941.809961342595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45941.809961342595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45941.809961342595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45941.809961342595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45941.809961342595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45941.809961342595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45941.809961342595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45941.809961342595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45941.809961342595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45941.809961342595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45941.809961342595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45941.809961342595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45941.809961342595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45941.809961342595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45941.809961342595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45941.809961342595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45941.809961342595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45941.809961342595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45941.809961342595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45941.809961342595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45941.809961342595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45941.809961342595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45941.809961342595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45941.809961342595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45941.809961342595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45941.809961342595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45941.809961342595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45941.809961342595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45941.809961342595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45941.809961342595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45941.809961342595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45941.809961342595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45941.809961342595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45941.809961342595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45941.809961342595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45941.809961342595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45941.809961342595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45941.809961342595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45941.809961342595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45941.809961342595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45941.809961342595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45941.809961342595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45941.809961342595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45941.809961342595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45941.809961342595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45941.809961342595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45941.809961342595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45941.809961342595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45941.809961342595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45941.809961342595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45941.809961342595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45941.809961342595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45941.809961342595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45941.809961342595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45941.809961342595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45941.809961342595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45941.809961342595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45941.809961342595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45941.809961342595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45941.809961342595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45941.809961342595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45941.809961342595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45941.809961342595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45941.809961342595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45941.809961342595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45941.809961342595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45941.809961342595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45941.809961342595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45941.809961342595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45941.809961342595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45941.809961342595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45941.809961342595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45941.809961342595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45941.809961342595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45941.809961342595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45941.809961342595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45941.809961342595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45941.809961342595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45941.809961342595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45941.809961342595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45941.809961342595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45941.809961342595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45941.809961342595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45941.809961342595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45941.809961342595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45941.809961342595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45941.809961342595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45941.809961342595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45941.809961342595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45941.809961342595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45941.809961342595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45941.809961342595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45941.809961342595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45941.809961342595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45941.809961342595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45941.809961342595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45941.809961342595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45941.809961342595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45941.809961342595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45941.809961342595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45941.809961342595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45941.809961342595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45941.809961342595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45941.809961342595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45941.809961342595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45941.809961342595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45941.809961342595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45941.809961342595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45941.809961342595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45941.809961342595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45941.809961342595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45941.809961342595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45941.809961342595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45941.809961342595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45941.809961342595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45941.809961342595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45941.809961342595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45941.809961342595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45941.809961342595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45941.809961342595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45941.809961342595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45941.809961342595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45941.809961342595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45941.809961342595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45941.809961342595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45941.809961342595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45941.809961342595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45941.809961342595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45941.809961342595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45941.809961342595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45941.809961342595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45941.809961342595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45941.809961342595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45941.809961342595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45941.809961342595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45941.809961342595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45941.809961342595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45941.809961342595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45941.809961342595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45941.809961342595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45941.809961342595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45941.809961342595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45941.809961342595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45941.809961342595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45941.809961342595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45941.809961342595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45941.809961342595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45941.809961342595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45941.809961342595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45941.809961342595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45941.809961342595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45941.809961342595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45941.809961342595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45941.809961342595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45941.809961342595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45941.809961342595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45941.809961342595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45941.809961342595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45941.809961342595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45941.809961342595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45941.809961342595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45941.809961342595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45941.809961342595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45941.809961342595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45941.809961342595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45941.809961342595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45941.809961342595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45941.809961342595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45941.809961342595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45941.809961342595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45941.809961342595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45941.809961342595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45941.809961342595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45941.809961342595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45941.809961342595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45941.809961342595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45941.809961342595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45941.809961342595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45941.809961342595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45941.809961342595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45941.809961342595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45941.809961342595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45941.809961342595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45941.809961342595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45941.809961342595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45941.809961342595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45941.809961342595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45941.809961342595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45941.809961342595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45941.809961342595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45941.809961342595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45941.809961342595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45941.809961342595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45941.809961342595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45941.809961342595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45941.809961342595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45941.809961342595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45941.809961342595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45941.809961342595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45941.809961342595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45941.809961342595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45941.809961342595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45941.809961342595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45941.809961342595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45941.809961342595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45941.809961342595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45941.809961342595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45941.809961342595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45941.809961342595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45941.809961342595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45941.809961342595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45941.809961342595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45941.809961342595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45941.809961342595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45941.809961342595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45941.809961342595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45941.809961342595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45941.809961342595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45941.809961342595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45941.809961342595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45941.809961342595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45941.809961342595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45941.809961342595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45941.809961342595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45941.809961342595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45941.809961342595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45941.809961342595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45941.809961342595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45941.809961342595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45941.809961342595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45941.809961342595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45941.809961342595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45941.809961342595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45941.809961342595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45941.809961342595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45941.809961342595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45941.809961342595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45941.809961342595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45941.809961342595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45941.809961342595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45941.809961342595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45941.809961342595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45941.809961342595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45941.809961342595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45941.809961342595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45941.809961342595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45941.809961342595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45941.809961342595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45941.809961342595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45941.809961342595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45941.809961342595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45941.809961342595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45941.809961342595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45941.809961342595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45941.809961342595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45941.809961342595</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45941.809961342595</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D21" sqref="D2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61" t="s">
        <v>38953</v>
      </c>
      <c r="B1" s="161" t="s">
        <v>38954</v>
      </c>
      <c r="C1" s="161" t="s">
        <v>38955</v>
      </c>
      <c r="D1" s="161" t="s">
        <v>144</v>
      </c>
      <c r="E1" s="161" t="s">
        <v>38956</v>
      </c>
      <c r="F1" s="162" t="s">
        <v>38957</v>
      </c>
      <c r="G1" s="163" t="s">
        <v>38958</v>
      </c>
      <c r="H1" s="162" t="s">
        <v>38959</v>
      </c>
      <c r="I1" s="161" t="s">
        <v>38960</v>
      </c>
      <c r="J1" s="161" t="s">
        <v>38961</v>
      </c>
      <c r="K1" s="161" t="s">
        <v>38962</v>
      </c>
      <c r="L1" s="161" t="s">
        <v>8</v>
      </c>
      <c r="M1" s="97"/>
    </row>
    <row r="2" spans="1:13" ht="15">
      <c r="A2" s="37" t="s">
        <v>39068</v>
      </c>
      <c r="B2" s="37" t="str">
        <f>IFERROR(VLOOKUP(D2,DB!A:K,11,0),"")</f>
        <v>R5</v>
      </c>
      <c r="C2" s="37">
        <v>3</v>
      </c>
      <c r="D2" s="123" t="s">
        <v>36000</v>
      </c>
      <c r="E2" s="37" t="s">
        <v>38964</v>
      </c>
      <c r="F2" s="38">
        <v>45891.832060185188</v>
      </c>
      <c r="G2" s="154">
        <f ca="1">IFERROR(NOW()-F2,"")</f>
        <v>49.97790115740645</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15.621084027778124</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123"/>
      <c r="E4" s="37"/>
      <c r="F4" s="38"/>
      <c r="G4" s="39">
        <f t="shared" ref="G4:G29" ca="1" si="1">IFERROR(NOW()-F4,"")</f>
        <v>45941.809961342595</v>
      </c>
      <c r="H4" s="38"/>
      <c r="I4" s="37" t="str">
        <f>IFERROR(VLOOKUP(D4,DB!A:F,6,0),"")</f>
        <v/>
      </c>
      <c r="J4" s="37" t="str">
        <f>IFERROR(VLOOKUP(D4,DB!A:G,7,0),"")</f>
        <v/>
      </c>
      <c r="K4" s="37"/>
      <c r="L4" s="37" t="str">
        <f>IFERROR(VLOOKUP(D4,DB!A:I,9,0),"")</f>
        <v/>
      </c>
    </row>
    <row r="5" spans="1:13" ht="15">
      <c r="A5" s="37"/>
      <c r="B5" s="37" t="str">
        <f>IFERROR(VLOOKUP(D5,DB!A:K,11,0),"")</f>
        <v/>
      </c>
      <c r="C5" s="37"/>
      <c r="D5" s="123"/>
      <c r="E5" s="37"/>
      <c r="F5" s="38"/>
      <c r="G5" s="39">
        <f t="shared" ca="1" si="1"/>
        <v>45941.809961342595</v>
      </c>
      <c r="H5" s="38"/>
      <c r="I5" s="37" t="str">
        <f>IFERROR(VLOOKUP(D5,DB!A:F,6,0),"")</f>
        <v/>
      </c>
      <c r="J5" s="37" t="str">
        <f>IFERROR(VLOOKUP(D5,DB!A:G,7,0),"")</f>
        <v/>
      </c>
      <c r="K5" s="37"/>
      <c r="L5" s="37" t="str">
        <f>IFERROR(VLOOKUP(D5,DB!A:I,9,0),"")</f>
        <v/>
      </c>
    </row>
    <row r="6" spans="1:13" ht="15">
      <c r="A6" s="37"/>
      <c r="B6" s="37" t="str">
        <f>IFERROR(VLOOKUP(D6,DB!A:K,11,0),"")</f>
        <v/>
      </c>
      <c r="C6" s="37"/>
      <c r="D6" s="123"/>
      <c r="E6" s="37"/>
      <c r="F6" s="38"/>
      <c r="G6" s="39">
        <f t="shared" ca="1" si="1"/>
        <v>45941.809961342595</v>
      </c>
      <c r="H6" s="38"/>
      <c r="I6" s="37" t="str">
        <f>IFERROR(VLOOKUP(D6,DB!A:F,6,0),"")</f>
        <v/>
      </c>
      <c r="J6" s="37" t="str">
        <f>IFERROR(VLOOKUP(D6,DB!A:G,7,0),"")</f>
        <v/>
      </c>
      <c r="K6" s="37"/>
      <c r="L6" s="37" t="str">
        <f>IFERROR(VLOOKUP(D6,DB!A:I,9,0),"")</f>
        <v/>
      </c>
    </row>
    <row r="7" spans="1:13" ht="15">
      <c r="A7" s="37"/>
      <c r="B7" s="37" t="str">
        <f>IFERROR(VLOOKUP(D7,DB!A:K,11,0),"")</f>
        <v/>
      </c>
      <c r="C7" s="37"/>
      <c r="D7" s="123"/>
      <c r="E7" s="37"/>
      <c r="F7" s="38"/>
      <c r="G7" s="39">
        <f t="shared" ca="1" si="1"/>
        <v>45941.809961342595</v>
      </c>
      <c r="H7" s="38"/>
      <c r="I7" s="37" t="str">
        <f>IFERROR(VLOOKUP(D7,DB!A:F,6,0),"")</f>
        <v/>
      </c>
      <c r="J7" s="37" t="str">
        <f>IFERROR(VLOOKUP(D7,DB!A:G,7,0),"")</f>
        <v/>
      </c>
      <c r="K7" s="37"/>
      <c r="L7" s="37" t="str">
        <f>IFERROR(VLOOKUP(D7,DB!A:I,9,0),"")</f>
        <v/>
      </c>
    </row>
    <row r="8" spans="1:13" ht="15">
      <c r="A8" s="37"/>
      <c r="B8" s="37" t="str">
        <f>IFERROR(VLOOKUP(D8,DB!A:K,11,0),"")</f>
        <v/>
      </c>
      <c r="C8" s="37"/>
      <c r="D8" s="123"/>
      <c r="E8" s="37"/>
      <c r="F8" s="38"/>
      <c r="G8" s="39">
        <f t="shared" ca="1" si="1"/>
        <v>45941.809961342595</v>
      </c>
      <c r="H8" s="38"/>
      <c r="I8" s="37" t="str">
        <f>IFERROR(VLOOKUP(D8,DB!A:F,6,0),"")</f>
        <v/>
      </c>
      <c r="J8" s="37" t="str">
        <f>IFERROR(VLOOKUP(D8,DB!A:G,7,0),"")</f>
        <v/>
      </c>
      <c r="K8" s="37"/>
      <c r="L8" s="37" t="str">
        <f>IFERROR(VLOOKUP(D8,DB!A:I,9,0),"")</f>
        <v/>
      </c>
    </row>
    <row r="9" spans="1:13" ht="15">
      <c r="A9" s="81"/>
      <c r="B9" s="81" t="str">
        <f>IFERROR(VLOOKUP(D9,DB!A:K,11,0),"")</f>
        <v/>
      </c>
      <c r="C9" s="81"/>
      <c r="D9" s="158"/>
      <c r="E9" s="81"/>
      <c r="F9" s="120"/>
      <c r="G9" s="121">
        <f t="shared" ca="1" si="1"/>
        <v>45941.809961342595</v>
      </c>
      <c r="H9" s="120"/>
      <c r="I9" s="81" t="str">
        <f>IFERROR(VLOOKUP(D9,DB!A:F,6,0),"")</f>
        <v/>
      </c>
      <c r="J9" s="81" t="str">
        <f>IFERROR(VLOOKUP(D9,DB!A:G,7,0),"")</f>
        <v/>
      </c>
      <c r="K9" s="81"/>
      <c r="L9" s="81" t="str">
        <f>IFERROR(VLOOKUP(D9,DB!A:I,9,0),"")</f>
        <v/>
      </c>
    </row>
    <row r="10" spans="1:13" ht="15">
      <c r="A10" s="37"/>
      <c r="B10" s="37" t="str">
        <f>IFERROR(VLOOKUP(D10,DB!A:K,11,0),"")</f>
        <v/>
      </c>
      <c r="C10" s="37"/>
      <c r="D10" s="123"/>
      <c r="E10" s="37"/>
      <c r="F10" s="38"/>
      <c r="G10" s="39">
        <f t="shared" ca="1" si="1"/>
        <v>45941.809961342595</v>
      </c>
      <c r="H10" s="38"/>
      <c r="I10" s="37" t="str">
        <f>IFERROR(VLOOKUP(D10,DB!A:F,6,0),"")</f>
        <v/>
      </c>
      <c r="J10" s="37" t="str">
        <f>IFERROR(VLOOKUP(D10,DB!A:G,7,0),"")</f>
        <v/>
      </c>
      <c r="K10" s="37"/>
      <c r="L10" s="37" t="str">
        <f>IFERROR(VLOOKUP(D10,DB!A:I,9,0),"")</f>
        <v/>
      </c>
    </row>
    <row r="11" spans="1:13" ht="15">
      <c r="A11" s="37"/>
      <c r="B11" s="37" t="str">
        <f>IFERROR(VLOOKUP(D11,DB!A:K,11,0),"")</f>
        <v/>
      </c>
      <c r="C11" s="37"/>
      <c r="D11" s="123"/>
      <c r="E11" s="37"/>
      <c r="F11" s="38"/>
      <c r="G11" s="39">
        <f t="shared" ca="1" si="1"/>
        <v>45941.809961342595</v>
      </c>
      <c r="H11" s="38"/>
      <c r="I11" s="37" t="str">
        <f>IFERROR(VLOOKUP(D11,DB!A:F,6,0),"")</f>
        <v/>
      </c>
      <c r="J11" s="37" t="str">
        <f>IFERROR(VLOOKUP(D11,DB!A:G,7,0),"")</f>
        <v/>
      </c>
      <c r="K11" s="37"/>
      <c r="L11" s="37" t="str">
        <f>IFERROR(VLOOKUP(D11,DB!A:I,9,0),"")</f>
        <v/>
      </c>
    </row>
    <row r="12" spans="1:13" ht="15">
      <c r="A12" s="37"/>
      <c r="B12" s="37" t="str">
        <f>IFERROR(VLOOKUP(D12,DB!A:K,11,0),"")</f>
        <v/>
      </c>
      <c r="C12" s="37"/>
      <c r="D12" s="123"/>
      <c r="E12" s="37"/>
      <c r="F12" s="38"/>
      <c r="G12" s="39">
        <f t="shared" ca="1" si="1"/>
        <v>45941.809961342595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45941.809961342595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45941.809961342595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45941.809961342595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45941.809961342595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45941.809961342595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45941.809961342595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45941.809961342595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45941.809961342595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45941.809961342595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45941.809961342595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45941.809961342595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45941.809961342595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45941.809961342595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45941.809961342595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45941.809961342595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45941.809961342595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45941.809961342595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45941.809961342595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45941.809961342595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45941.809961342595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45941.809961342595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45941.809961342595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45941.809961342595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45941.809961342595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45941.809961342595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45941.809961342595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45941.809961342595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45941.809961342595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45941.809961342595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45941.809961342595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45941.809961342595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45941.809961342595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45941.809961342595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45941.809961342595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45941.809961342595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45941.809961342595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45941.809961342595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45941.809961342595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45941.809961342595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45941.809961342595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45941.809961342595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45941.809961342595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45941.809961342595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45941.809961342595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45941.809961342595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45941.809961342595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45941.809961342595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45941.809961342595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45941.809961342595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45941.809961342595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45941.809961342595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45941.809961342595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45941.809961342595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45941.809961342595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45941.809961342595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45941.809961342595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45941.809961342595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45941.809961342595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45941.809961342595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45941.809961342595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45941.809961342595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45941.809961342595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45941.809961342595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45941.809961342595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45941.809961342595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45941.809961342595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45941.809961342595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45941.809961342595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45941.809961342595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45941.809961342595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45941.809961342595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45941.809961342595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45941.809961342595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45941.809961342595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45941.809961342595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45941.809961342595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45941.809961342595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45941.809961342595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45941.809961342595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45941.809961342595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15.03711412037228</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2.2808988425967982</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7.9289891203734442</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0.78600300926336786</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0.11013495370571036</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8.4776157411397435E-2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34751</v>
      </c>
      <c r="E8" s="109" t="s">
        <v>38964</v>
      </c>
      <c r="F8" s="110">
        <v>45941.718993055554</v>
      </c>
      <c r="G8" s="78">
        <f ca="1">IFERROR(NOW()-F8,"-")</f>
        <v>9.0968287040595897E-2</v>
      </c>
      <c r="H8" s="110">
        <v>45941.719513888886</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33481</v>
      </c>
      <c r="E9" s="109" t="s">
        <v>38964</v>
      </c>
      <c r="F9" s="110">
        <v>45941.744675925926</v>
      </c>
      <c r="G9" s="78">
        <f ca="1">IFERROR(NOW()-F9,"-")</f>
        <v>6.5285416669212282E-2</v>
      </c>
      <c r="H9" s="110">
        <v>45941.7422337963</v>
      </c>
      <c r="I9" s="106" t="str">
        <f>IFERROR(VLOOKUP(D9,DB!A:F,6,0),"")</f>
        <v>SCECO</v>
      </c>
      <c r="J9" s="105" t="str">
        <f>IFERROR(VLOOKUP(D9,DB!A:G,7,0),"")</f>
        <v>Vandalized</v>
      </c>
      <c r="K9" s="111" t="s">
        <v>39085</v>
      </c>
      <c r="L9" s="112" t="str">
        <f>IFERROR(VLOOKUP(D9,DB!A:I,9,0),"")</f>
        <v>Latis</v>
      </c>
    </row>
    <row r="10" spans="1:16383" ht="31.5" customHeight="1">
      <c r="A10" s="107" t="s">
        <v>39087</v>
      </c>
      <c r="B10" s="106" t="str">
        <f>IFERROR(VLOOKUP(D10,DB!A:K,11,0),"")</f>
        <v>R6</v>
      </c>
      <c r="C10" s="108">
        <v>2</v>
      </c>
      <c r="D10" s="106" t="s">
        <v>34315</v>
      </c>
      <c r="E10" s="109" t="s">
        <v>38964</v>
      </c>
      <c r="F10" s="110">
        <v>45941.764293981483</v>
      </c>
      <c r="G10" s="78">
        <f ca="1">IFERROR(NOW()-F10,"-")</f>
        <v>4.5667361111554783E-2</v>
      </c>
      <c r="H10" s="110">
        <v>45941.75440972222</v>
      </c>
      <c r="I10" s="106" t="str">
        <f>IFERROR(VLOOKUP(D10,DB!A:F,6,0),"")</f>
        <v>SCECO</v>
      </c>
      <c r="J10" s="105" t="str">
        <f>IFERROR(VLOOKUP(D10,DB!A:G,7,0),"")</f>
        <v>Dead</v>
      </c>
      <c r="K10" s="111" t="s">
        <v>39088</v>
      </c>
      <c r="L10" s="112" t="str">
        <f>IFERROR(VLOOKUP(D10,DB!A:I,9,0),"")</f>
        <v>Latis</v>
      </c>
    </row>
    <row r="11" spans="1:16383" ht="31.5" customHeight="1">
      <c r="A11" s="107" t="s">
        <v>39089</v>
      </c>
      <c r="B11" s="106" t="str">
        <f>IFERROR(VLOOKUP(D11,DB!A:K,11,0),"")</f>
        <v>R6</v>
      </c>
      <c r="C11" s="108">
        <v>1</v>
      </c>
      <c r="D11" s="106" t="s">
        <v>33216</v>
      </c>
      <c r="E11" s="109" t="s">
        <v>38964</v>
      </c>
      <c r="F11" s="166">
        <v>45941.763437499998</v>
      </c>
      <c r="G11" s="78">
        <f ca="1">IFERROR(NOW()-F11,"-")</f>
        <v>4.6523842596798204E-2</v>
      </c>
      <c r="H11" s="110">
        <v>45941.7577662037</v>
      </c>
      <c r="I11" s="106" t="str">
        <f>IFERROR(VLOOKUP(D11,DB!A:F,6,0),"")</f>
        <v>SCECO</v>
      </c>
      <c r="J11" s="105" t="str">
        <f>IFERROR(VLOOKUP(D11,DB!A:G,7,0),"")</f>
        <v>Dead</v>
      </c>
      <c r="K11" s="111" t="s">
        <v>39085</v>
      </c>
      <c r="L11" s="112" t="str">
        <f>IFERROR(VLOOKUP(D11,DB!A:I,9,0),"")</f>
        <v>Latis</v>
      </c>
    </row>
    <row r="12" spans="1:16383" ht="31.5" customHeight="1">
      <c r="A12" s="107"/>
      <c r="B12" s="106" t="str">
        <f>IFERROR(VLOOKUP(D12,DB!A:K,11,0),"")</f>
        <v/>
      </c>
      <c r="C12" s="108"/>
      <c r="D12" s="165"/>
      <c r="E12" s="109"/>
      <c r="F12" s="110"/>
      <c r="G12" s="78">
        <f ca="1">IFERROR(NOW()-F12,"-")</f>
        <v>45941.809961342595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65"/>
      <c r="E13" s="109"/>
      <c r="F13" s="110"/>
      <c r="G13" s="78">
        <f ca="1">IFERROR(NOW()-F13,"-")</f>
        <v>45941.809961342595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65"/>
      <c r="E14" s="109"/>
      <c r="F14" s="110"/>
      <c r="G14" s="78">
        <f ca="1">IFERROR(NOW()-F14,"-")</f>
        <v>45941.809961342595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45941.809961342595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45941.809961342595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45941.809961342595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45941.809961342595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45941.809961342595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45941.809961342595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45941.809961342595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45941.809961342595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45941.809961342595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45941.809961342595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45941.809961342595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45941.809961342595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45941.809961342595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45941.809961342595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45941.809961342595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45941.809961342595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45941.809961342595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45941.809961342595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45941.809961342595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45941.809961342595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45941.809961342595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45941.809961342595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45941.809961342595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45941.809961342595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45941.809961342595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45941.809961342595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45941.809961342595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45941.809961342595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45941.809961342595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45941.809961342595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45941.809961342595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45941.809961342595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45941.809961342595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45941.809961342595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45941.809961342595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45941.809961342595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45941.809961342595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45941.809961342595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45941.809961342595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45941.809961342595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45941.809961342595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45941.809961342595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45941.809961342595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45941.809961342595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45941.809961342595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45941.809961342595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45941.809961342595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45941.809961342595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45941.809961342595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45941.809961342595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45941.809961342595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45941.809961342595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45941.809961342595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45941.809961342595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45941.809961342595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45941.809961342595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45941.809961342595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45941.809961342595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45941.809961342595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45941.809961342595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45941.809961342595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45941.809961342595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45941.809961342595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45941.809961342595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45941.809961342595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45941.809961342595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45941.809961342595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45941.809961342595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45941.809961342595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45941.809961342595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45941.809961342595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45941.809961342595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45941.809961342595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45941.809961342595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45941.809961342595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45941.809961342595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45941.809961342595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45941.809961342595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45941.809961342595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45941.809961342595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45941.809961342595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45941.809961342595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45941.809961342595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45941.809961342595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45941.809961342595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45941.809961342595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45941.809961342595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45941.809961342595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45941.809961342595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45941.809961342595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45941.809961342595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45941.809961342595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45941.809961342595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45941.809961342595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45941.809961342595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45941.809961342595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45941.809961342595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45941.809961342595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45941.809961342595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45941.809961342595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45941.809961342595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45941.809961342595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45941.809961342595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45941.809961342595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45941.809961342595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45941.809961342595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45941.809961342595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45941.809961342595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45941.809961342595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45941.809961342595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45941.809961342595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45941.809961342595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45941.809961342595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45941.809961342595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45941.809961342595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45941.809961342595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45941.809961342595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45941.809961342595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45941.809961342595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45941.809961342595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45941.809961342595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45941.809961342595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45941.809961342595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45941.809961342595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45941.809961342595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45941.809961342595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45941.809961342595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45941.809961342595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45941.809961342595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45941.809961342595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45941.809961342595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45941.809961342595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45941.809961342595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45941.809961342595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45941.809961342595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45941.809961342595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45941.809961342595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45941.809961342595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45941.809961342595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45941.809961342595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45941.809961342595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45941.809961342595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45941.809961342595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45941.809961342595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45941.809961342595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45941.809961342595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45941.809961342595</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45941.809961342595</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45941.809961342595</v>
      </c>
      <c r="H163" s="110"/>
      <c r="I163" s="106" t="str">
        <f>IFERROR(VLOOKUP(D163,DB!A:F,6,0),"")</f>
        <v/>
      </c>
      <c r="J163" s="105" t="str">
        <f>IFERROR(VLOOKUP(D163,DB!A:G,7,0),"")</f>
        <v/>
      </c>
      <c r="K163" s="111"/>
      <c r="L163" s="112" t="str">
        <f>IFERROR(VLOOKUP(D163,DB!A:I,9,0),"")</f>
        <v/>
      </c>
    </row>
  </sheetData>
  <dataValidations count="2">
    <dataValidation allowBlank="1" showInputMessage="1" showErrorMessage="1" sqref="E1" xr:uid="{380493DB-286A-4683-AF55-C78F04945A49}"/>
    <dataValidation type="list" allowBlank="1" showInputMessage="1" showErrorMessage="1" sqref="E3 E5:E6 E8:E1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2025-10-11T16:28:25Z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