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96" documentId="13_ncr:1_{F6CB121F-512D-4AA6-A0C1-0FB36C537598}" xr6:coauthVersionLast="47" xr6:coauthVersionMax="47" xr10:uidLastSave="{55998753-4342-43B8-8210-83B16E447E0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J24" i="6"/>
  <c r="J2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<sst xmlns="http://schemas.openxmlformats.org/spreadsheetml/2006/main" count="178572" uniqueCount="39068">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</sst>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8" totalsRowShown="0" headerRowDxfId="15" dataDxfId="14" headerRowBorderDxfId="12" tableBorderDxfId="13">
  <autoFilter ref="A1:L2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tabSelected="1" workbookViewId="0">
      <selection activeCell="C9" sqref="C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274.76693206018535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45937.715357986111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45937.715357986111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45937.715357986111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45937.715357986111</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45937.715357986111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45937.715357986111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45937.715357986111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45937.715357986111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45937.715357986111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45937.715357986111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45937.715357986111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45937.715357986111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45937.715357986111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45937.715357986111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45937.715357986111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45937.715357986111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45937.715357986111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45937.715357986111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45937.715357986111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45937.715357986111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45937.715357986111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45937.715357986111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45937.715357986111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45937.715357986111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45937.715357986111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45937.715357986111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45937.715357986111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45937.715357986111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45937.715357986111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45937.715357986111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45937.715357986111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45937.715357986111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45937.715357986111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45937.715357986111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45937.715357986111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45937.715357986111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45937.715357986111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45937.715357986111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45937.715357986111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45937.715357986111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45937.715357986111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45937.715357986111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45937.715357986111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45937.715357986111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45937.715357986111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45937.715357986111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45937.715357986111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45937.715357986111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45937.715357986111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45937.715357986111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45937.715357986111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45937.715357986111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45937.715357986111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45937.715357986111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45937.715357986111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45937.715357986111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45937.715357986111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45937.715357986111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45937.715357986111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45937.715357986111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45937.715357986111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45937.715357986111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45937.715357986111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45937.715357986111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45937.715357986111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45937.715357986111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45937.715357986111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45937.715357986111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45937.715357986111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45937.715357986111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45937.715357986111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45937.715357986111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45937.715357986111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45937.715357986111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45937.715357986111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45937.715357986111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45937.715357986111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45937.715357986111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45937.715357986111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45937.715357986111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45937.715357986111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45937.715357986111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45937.715357986111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45937.715357986111</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B8A04A37-270E-4198-A803-DD8B1BF1379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130.98827465278009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112.71552002315002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45937.715357986111</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45937.715357986111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45937.715357986111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R2</v>
      </c>
      <c r="C8" s="18"/>
      <c r="D8" s="18" t="s">
        <v>28330</v>
      </c>
      <c r="E8" s="123"/>
      <c r="F8" s="124"/>
      <c r="G8" s="125">
        <f ca="1">IFERROR(NOW()-F8,"-")</f>
        <v>45937.715357986111</v>
      </c>
      <c r="H8" s="124"/>
      <c r="I8" s="18" t="str">
        <f>IFERROR(VLOOKUP(D8,DB!A:F,6,0),"")</f>
        <v>Power Cube</v>
      </c>
      <c r="J8" s="18" t="str">
        <f>IFERROR(VLOOKUP(D8,DB!A:G,7,0),"")</f>
        <v>In progress+No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45937.715357986111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45937.715357986111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45937.715357986111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45937.715357986111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45937.715357986111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45937.715357986111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45937.715357986111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45937.715357986111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45937.715357986111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45937.715357986111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45937.715357986111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45937.715357986111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45937.715357986111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45937.715357986111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45937.715357986111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45937.715357986111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45937.715357986111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45937.715357986111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45937.715357986111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45937.715357986111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45937.715357986111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45937.715357986111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45937.715357986111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45937.715357986111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45937.715357986111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45937.715357986111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45937.715357986111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45937.715357986111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45937.715357986111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45937.715357986111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45937.715357986111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45937.715357986111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45937.715357986111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45937.715357986111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45937.715357986111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45937.715357986111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45937.715357986111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45937.715357986111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45937.715357986111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45937.715357986111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45937.715357986111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45937.715357986111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45937.715357986111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45937.715357986111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45937.715357986111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45937.715357986111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45937.715357986111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45937.715357986111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45937.715357986111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45937.715357986111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45937.715357986111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45937.715357986111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45937.715357986111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45937.715357986111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45937.715357986111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45937.715357986111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45937.715357986111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45937.715357986111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45937.715357986111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45937.715357986111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45937.715357986111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45937.715357986111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45937.715357986111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45937.715357986111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45937.715357986111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45937.715357986111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45937.715357986111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45937.715357986111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45937.715357986111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45937.715357986111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45937.715357986111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45937.715357986111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45937.715357986111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45937.715357986111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45937.715357986111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45937.715357986111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45937.715357986111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45937.715357986111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45937.715357986111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45937.715357986111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45937.715357986111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45937.715357986111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45937.715357986111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45937.715357986111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45937.715357986111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45937.715357986111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45937.715357986111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45937.715357986111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45937.715357986111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45937.715357986111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45937.715357986111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45937.715357986111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45937.715357986111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45937.715357986111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45937.715357986111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45937.715357986111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45937.715357986111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45937.715357986111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45937.715357986111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45937.715357986111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45937.715357986111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45937.715357986111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45937.715357986111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45937.715357986111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45937.715357986111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45937.715357986111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45937.715357986111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45937.715357986111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45937.715357986111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45937.715357986111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45937.715357986111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45937.715357986111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45937.715357986111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45937.715357986111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45937.715357986111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45937.715357986111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45937.715357986111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45937.715357986111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45937.715357986111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45937.715357986111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45937.715357986111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45937.715357986111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45937.715357986111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45937.715357986111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45937.715357986111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45937.715357986111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45937.715357986111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45937.715357986111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45937.715357986111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45937.715357986111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45937.715357986111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45937.715357986111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45937.715357986111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45937.715357986111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45937.715357986111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45937.715357986111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45937.715357986111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45937.715357986111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45937.715357986111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45937.715357986111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45937.715357986111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45937.715357986111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45937.715357986111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45937.715357986111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45937.715357986111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45937.715357986111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45937.715357986111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45937.715357986111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45937.715357986111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45937.715357986111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45937.715357986111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45937.715357986111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45937.715357986111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45937.715357986111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45937.715357986111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45937.715357986111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45937.715357986111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45937.715357986111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45937.715357986111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45937.715357986111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45937.715357986111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45937.715357986111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45937.715357986111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45937.715357986111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45937.715357986111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45937.715357986111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45937.715357986111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45937.715357986111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45937.715357986111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45937.715357986111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45937.715357986111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45937.715357986111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45937.715357986111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45937.715357986111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45937.715357986111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45937.715357986111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45937.715357986111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45937.715357986111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45937.715357986111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45937.715357986111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45937.715357986111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45937.715357986111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45937.715357986111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45937.715357986111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45937.715357986111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45937.715357986111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45937.715357986111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45937.715357986111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45937.715357986111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45937.715357986111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45937.715357986111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45937.715357986111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45937.715357986111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45937.715357986111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45937.715357986111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45937.715357986111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45937.715357986111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45937.715357986111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45937.715357986111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45937.715357986111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45937.715357986111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45937.715357986111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45937.715357986111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45937.715357986111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45937.715357986111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45937.715357986111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45937.715357986111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45937.715357986111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45937.715357986111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45937.715357986111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45937.715357986111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45937.715357986111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45937.715357986111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45937.715357986111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45937.715357986111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45937.715357986111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45937.715357986111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45937.715357986111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45937.715357986111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45937.715357986111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45937.715357986111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45937.715357986111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45937.715357986111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45937.715357986111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45937.715357986111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45937.715357986111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45937.715357986111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45937.715357986111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45937.715357986111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45937.715357986111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45937.715357986111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45937.715357986111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45937.715357986111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45937.715357986111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45937.715357986111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45937.715357986111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45937.715357986111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45937.715357986111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45937.715357986111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45937.715357986111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45937.715357986111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45937.715357986111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45937.715357986111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45937.715357986111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45937.715357986111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45937.715357986111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45937.715357986111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45937.715357986111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45937.715357986111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45937.715357986111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45937.715357986111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45937.715357986111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45937.715357986111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45937.715357986111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45937.715357986111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45937.715357986111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45937.715357986111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45937.715357986111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45937.715357986111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45937.715357986111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45937.715357986111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45937.715357986111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45937.715357986111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45937.715357986111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45937.715357986111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45937.715357986111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45937.715357986111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45937.715357986111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45937.715357986111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45937.715357986111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45937.715357986111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45937.715357986111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45937.715357986111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45937.715357986111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45937.715357986111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45937.715357986111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45937.715357986111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45937.715357986111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45937.715357986111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45937.715357986111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45937.715357986111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45937.715357986111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45937.715357986111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45937.715357986111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45937.715357986111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45937.715357986111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45937.715357986111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45937.715357986111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45937.715357986111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45937.715357986111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45937.715357986111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45937.715357986111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45937.715357986111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45937.715357986111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45937.715357986111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45937.715357986111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45937.715357986111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45937.715357986111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45937.715357986111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45937.715357986111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45937.715357986111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45937.715357986111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45937.715357986111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45937.715357986111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45937.715357986111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45937.715357986111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45937.715357986111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45937.715357986111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45937.715357986111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45937.715357986111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45937.715357986111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45937.715357986111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45937.715357986111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45937.715357986111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45937.715357986111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45937.715357986111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45937.715357986111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45937.715357986111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45937.715357986111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45937.715357986111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45937.715357986111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45937.715357986111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45937.715357986111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45937.715357986111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45937.715357986111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45937.715357986111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45937.715357986111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45937.715357986111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45937.715357986111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45937.715357986111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45937.715357986111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45937.715357986111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45937.715357986111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45937.715357986111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45937.715357986111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45937.715357986111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45937.715357986111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45937.715357986111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45937.715357986111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45937.715357986111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45937.715357986111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45937.715357986111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45937.715357986111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45937.715357986111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45937.715357986111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45937.715357986111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45937.715357986111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45937.715357986111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45937.715357986111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45937.715357986111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45937.715357986111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45937.715357986111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45937.715357986111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45937.715357986111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45937.715357986111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45937.715357986111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45937.715357986111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45937.715357986111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45937.715357986111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45937.715357986111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45937.715357986111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45937.715357986111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45937.715357986111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45937.715357986111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45937.715357986111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45937.715357986111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45937.715357986111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45937.715357986111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45937.715357986111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45937.715357986111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45937.715357986111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45937.715357986111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45937.715357986111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45937.715357986111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45937.715357986111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45937.715357986111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45937.715357986111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45937.715357986111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45937.715357986111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45937.715357986111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45937.715357986111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45937.715357986111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45937.715357986111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45937.715357986111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45937.715357986111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45937.715357986111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45937.715357986111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45937.715357986111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45937.715357986111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45937.715357986111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45937.715357986111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45937.715357986111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45937.715357986111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45937.715357986111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45937.715357986111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45937.715357986111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45937.715357986111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45937.715357986111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45937.715357986111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45937.715357986111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45937.715357986111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45937.715357986111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45937.715357986111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45937.715357986111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45937.715357986111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45937.715357986111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45937.715357986111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45937.715357986111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45937.715357986111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45937.715357986111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45937.715357986111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45937.715357986111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45937.715357986111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45937.715357986111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45937.715357986111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45937.715357986111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45937.715357986111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45937.715357986111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45937.715357986111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45937.715357986111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45937.715357986111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45937.715357986111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45937.715357986111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45937.715357986111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45937.715357986111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45937.715357986111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45937.715357986111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45937.715357986111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45937.715357986111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45937.715357986111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45937.715357986111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45937.715357986111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45937.715357986111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45937.715357986111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45937.715357986111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45937.715357986111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45937.715357986111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45937.715357986111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45937.715357986111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45937.715357986111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45937.715357986111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45937.715357986111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45937.715357986111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45937.715357986111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45937.715357986111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45937.715357986111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45937.715357986111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45937.715357986111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45937.715357986111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45937.715357986111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45937.715357986111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45937.715357986111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45937.715357986111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45937.715357986111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45937.715357986111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45937.715357986111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45937.715357986111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45937.715357986111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45937.715357986111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45937.715357986111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45937.715357986111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45937.715357986111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45937.715357986111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45937.715357986111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45937.715357986111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45937.715357986111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45937.715357986111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45937.715357986111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45937.715357986111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45937.715357986111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45937.715357986111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45937.715357986111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45937.715357986111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45937.715357986111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45937.715357986111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45937.715357986111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45937.715357986111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45937.715357986111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45937.715357986111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45937.715357986111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45937.715357986111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45937.715357986111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45937.715357986111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45937.715357986111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45937.715357986111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45937.715357986111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45937.715357986111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45937.715357986111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45937.715357986111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45937.715357986111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45937.715357986111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45937.715357986111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45937.715357986111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45937.715357986111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45937.715357986111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45937.715357986111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45937.715357986111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45937.715357986111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45937.715357986111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45937.715357986111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45937.715357986111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45937.715357986111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45937.715357986111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45937.715357986111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45937.715357986111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45937.715357986111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45937.715357986111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45937.715357986111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45937.715357986111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45937.715357986111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45937.715357986111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45937.715357986111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45937.715357986111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45937.715357986111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45937.715357986111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45937.715357986111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45937.715357986111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45937.715357986111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45937.715357986111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45937.715357986111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45937.715357986111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45937.715357986111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45937.715357986111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45937.715357986111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45937.715357986111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45937.715357986111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45937.715357986111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45937.715357986111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45937.715357986111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45937.715357986111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45937.715357986111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45937.715357986111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45937.715357986111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45937.715357986111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45937.715357986111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45937.715357986111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45937.715357986111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45937.715357986111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45937.715357986111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45937.715357986111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45937.715357986111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45937.715357986111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45937.715357986111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45937.715357986111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45937.715357986111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45937.715357986111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45937.715357986111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45937.715357986111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45937.715357986111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45937.715357986111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45937.715357986111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45937.715357986111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45937.715357986111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45937.715357986111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45937.715357986111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45937.715357986111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45937.715357986111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45937.715357986111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45937.715357986111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45937.715357986111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45937.715357986111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45937.715357986111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45937.715357986111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45937.715357986111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45937.715357986111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45937.715357986111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45937.715357986111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45937.715357986111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45937.715357986111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45937.715357986111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45937.715357986111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45937.715357986111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45937.715357986111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45937.715357986111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45937.715357986111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45937.715357986111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45937.715357986111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45937.715357986111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45937.715357986111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45937.715357986111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45937.715357986111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45937.715357986111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45937.715357986111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45937.715357986111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45937.715357986111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45937.715357986111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45937.715357986111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45937.715357986111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45937.715357986111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45937.715357986111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45937.715357986111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45937.715357986111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45937.715357986111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45937.715357986111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45937.715357986111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45937.715357986111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45937.715357986111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45937.715357986111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45937.715357986111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45937.715357986111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45937.715357986111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45937.715357986111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45937.715357986111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45937.715357986111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45937.715357986111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45937.715357986111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45937.715357986111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45937.715357986111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45937.715357986111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45937.715357986111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45937.715357986111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45937.715357986111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45937.715357986111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45937.715357986111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45937.715357986111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45937.715357986111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45937.715357986111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45937.715357986111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45937.715357986111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45937.715357986111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45937.715357986111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45937.715357986111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45937.715357986111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45937.715357986111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45937.715357986111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45937.715357986111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45937.715357986111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45937.715357986111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45937.715357986111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45937.715357986111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45937.715357986111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45937.715357986111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45937.715357986111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45937.715357986111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45937.715357986111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45937.715357986111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45937.715357986111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45937.715357986111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45937.715357986111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45937.715357986111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45937.715357986111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45937.715357986111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45937.715357986111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45937.715357986111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45937.715357986111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45937.715357986111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45937.715357986111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45937.715357986111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45937.715357986111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45937.715357986111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45937.715357986111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45937.715357986111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45937.715357986111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45937.715357986111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45937.715357986111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45937.715357986111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45937.715357986111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45937.715357986111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45937.715357986111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45937.715357986111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45937.715357986111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45937.715357986111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45937.715357986111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45937.715357986111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45937.715357986111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45937.715357986111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45937.715357986111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45937.715357986111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45937.715357986111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45937.715357986111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45937.715357986111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45937.715357986111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45937.715357986111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45937.715357986111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45937.715357986111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45937.715357986111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45937.715357986111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45937.715357986111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45937.715357986111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45937.715357986111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45937.715357986111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45937.715357986111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45937.715357986111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45937.715357986111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45937.715357986111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45937.715357986111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45937.715357986111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45937.715357986111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45937.715357986111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45937.715357986111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45937.715357986111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45937.715357986111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45937.715357986111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45937.715357986111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45937.715357986111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45937.715357986111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45937.715357986111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45937.715357986111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45937.715357986111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45937.715357986111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45937.715357986111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45937.715357986111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45937.715357986111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45937.715357986111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45937.715357986111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45937.715357986111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45937.715357986111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45937.715357986111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45937.715357986111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45937.715357986111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45937.715357986111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45937.715357986111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45937.715357986111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45937.715357986111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45937.715357986111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45937.715357986111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45937.715357986111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45937.715357986111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45937.715357986111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45937.715357986111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45937.715357986111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45937.715357986111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45937.715357986111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45937.715357986111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45937.715357986111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45937.715357986111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45937.715357986111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45937.715357986111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45937.715357986111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45937.715357986111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45937.715357986111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45937.715357986111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45937.715357986111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45937.715357986111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45937.715357986111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45937.715357986111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45937.715357986111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45937.715357986111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45937.715357986111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45937.715357986111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45937.715357986111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45937.715357986111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45937.715357986111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45937.715357986111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45937.715357986111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45937.715357986111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45937.715357986111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45937.715357986111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45937.715357986111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45937.715357986111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45937.715357986111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45937.715357986111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45937.715357986111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45937.715357986111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45937.715357986111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45937.715357986111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45937.715357986111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45937.715357986111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45937.715357986111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45937.715357986111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45937.715357986111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45937.715357986111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45937.715357986111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45937.715357986111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45937.715357986111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45937.715357986111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45937.715357986111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45937.715357986111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45937.715357986111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45937.715357986111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45937.715357986111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45937.715357986111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45937.715357986111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45937.715357986111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45937.715357986111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45937.715357986111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45937.715357986111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45937.715357986111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45937.715357986111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45937.715357986111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45937.715357986111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45937.715357986111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45937.715357986111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45937.715357986111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45937.715357986111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45937.715357986111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45937.715357986111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45937.715357986111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45937.715357986111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45937.715357986111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45937.715357986111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45937.715357986111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45937.715357986111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45937.715357986111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45937.715357986111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45937.715357986111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45937.715357986111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45937.715357986111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45937.715357986111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45937.715357986111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45937.715357986111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45937.715357986111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45937.715357986111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45937.715357986111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45937.715357986111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45937.715357986111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45937.715357986111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45937.715357986111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45937.715357986111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45937.715357986111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45937.715357986111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45937.715357986111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45937.715357986111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45937.715357986111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45937.715357986111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45937.715357986111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45937.715357986111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45937.715357986111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45937.715357986111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45937.715357986111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45937.715357986111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45937.715357986111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45937.715357986111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45937.715357986111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45937.715357986111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45937.715357986111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45937.715357986111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45937.715357986111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45937.715357986111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45937.715357986111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45937.715357986111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45937.715357986111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45937.715357986111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45937.715357986111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45937.715357986111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45937.715357986111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45937.715357986111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45937.715357986111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45937.715357986111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45937.715357986111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45937.715357986111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45937.715357986111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45937.715357986111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45937.715357986111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45937.715357986111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45937.715357986111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45937.715357986111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45937.715357986111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45937.715357986111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45937.715357986111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45937.715357986111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45937.715357986111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45937.715357986111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45937.715357986111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45937.715357986111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45937.715357986111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45937.715357986111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45937.715357986111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45937.715357986111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45937.715357986111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45937.715357986111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45937.715357986111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45937.715357986111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45937.715357986111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45937.715357986111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45937.715357986111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45937.715357986111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45937.715357986111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45937.715357986111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45937.715357986111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45937.715357986111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45937.715357986111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45937.715357986111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45937.715357986111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45937.715357986111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45937.715357986111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45937.715357986111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45937.715357986111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45937.715357986111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45937.715357986111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45937.715357986111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45937.715357986111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45937.715357986111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45937.715357986111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45937.715357986111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45937.715357986111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45937.715357986111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45937.715357986111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45937.715357986111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45937.715357986111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45937.715357986111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45937.715357986111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45937.715357986111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45937.715357986111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45937.715357986111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45937.715357986111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45937.715357986111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45937.715357986111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45937.715357986111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45937.715357986111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45937.715357986111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45937.715357986111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45937.715357986111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45937.715357986111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45937.715357986111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45937.715357986111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45937.715357986111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45937.715357986111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45937.715357986111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45937.715357986111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45937.715357986111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45937.715357986111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45937.715357986111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45937.715357986111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45937.715357986111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45937.715357986111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45937.715357986111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45937.715357986111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45937.715357986111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45937.715357986111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45937.715357986111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45937.715357986111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45937.715357986111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45937.715357986111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45937.715357986111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45937.715357986111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45937.715357986111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45937.715357986111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45937.715357986111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45937.715357986111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45937.715357986111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45937.715357986111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45937.715357986111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45937.715357986111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45937.715357986111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45937.715357986111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45937.715357986111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45937.715357986111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45937.715357986111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45937.715357986111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45937.715357986111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45937.715357986111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45937.715357986111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45937.715357986111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45937.715357986111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45937.715357986111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45937.715357986111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45937.715357986111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45937.715357986111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45937.715357986111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45937.715357986111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45937.715357986111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45937.715357986111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45937.715357986111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45937.715357986111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45937.715357986111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45937.715357986111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45937.715357986111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45937.715357986111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45937.715357986111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45937.715357986111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45937.715357986111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45937.715357986111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45937.715357986111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45937.715357986111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45937.715357986111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45937.715357986111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45937.715357986111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45937.715357986111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45937.715357986111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45937.715357986111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45937.715357986111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45937.715357986111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45937.715357986111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45937.715357986111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45937.715357986111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45937.715357986111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45937.715357986111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45937.715357986111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45937.715357986111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45937.715357986111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45937.715357986111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45937.715357986111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45937.715357986111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45937.715357986111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45937.715357986111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45937.715357986111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45937.715357986111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45937.715357986111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45937.715357986111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45937.715357986111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45937.715357986111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45937.715357986111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45937.715357986111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45937.715357986111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45937.715357986111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45937.715357986111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45937.715357986111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45937.715357986111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45937.715357986111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45937.715357986111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45937.715357986111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45937.715357986111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45937.715357986111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45937.715357986111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45937.715357986111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45937.715357986111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45937.715357986111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45937.715357986111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45937.715357986111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45937.715357986111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45937.715357986111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45937.715357986111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45937.715357986111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45937.715357986111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45937.715357986111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45937.715357986111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45937.715357986111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45937.715357986111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45937.715357986111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45937.715357986111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45937.715357986111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45937.715357986111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45937.715357986111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45937.715357986111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45937.715357986111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45937.715357986111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45937.715357986111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45937.715357986111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45937.715357986111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45937.715357986111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45937.715357986111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45937.715357986111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45937.715357986111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45937.715357986111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45937.715357986111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45937.715357986111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45937.715357986111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45937.715357986111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45937.715357986111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45937.715357986111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45937.715357986111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45937.715357986111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45937.715357986111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45937.715357986111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45937.715357986111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45937.715357986111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45937.715357986111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45937.715357986111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45937.715357986111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45937.715357986111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45937.715357986111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45937.715357986111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45937.715357986111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45937.715357986111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45937.715357986111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45937.715357986111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45937.715357986111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45937.715357986111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45937.715357986111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45937.715357986111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45937.715357986111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45937.715357986111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45937.715357986111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45937.715357986111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45937.715357986111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45937.715357986111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45937.715357986111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45937.715357986111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45937.715357986111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45937.715357986111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45937.715357986111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45937.715357986111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45937.715357986111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45937.715357986111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45937.715357986111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45937.715357986111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45937.715357986111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45937.715357986111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45937.715357986111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45937.715357986111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45937.715357986111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45937.715357986111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45937.715357986111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45937.715357986111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45937.715357986111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45937.715357986111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45937.715357986111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45937.715357986111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45937.715357986111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45937.715357986111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45937.715357986111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45937.715357986111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45937.715357986111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45937.715357986111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45937.715357986111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45937.715357986111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45937.715357986111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45937.715357986111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45937.715357986111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45937.715357986111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45937.715357986111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45937.715357986111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45937.715357986111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45937.715357986111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45937.715357986111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45937.715357986111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45937.715357986111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45937.715357986111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45937.715357986111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45937.715357986111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45937.715357986111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45937.715357986111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45937.715357986111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45937.715357986111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45937.715357986111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45937.715357986111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45937.715357986111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45937.715357986111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45937.715357986111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45937.715357986111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45937.715357986111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45937.715357986111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45937.715357986111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45937.715357986111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45937.715357986111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45937.715357986111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45937.715357986111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45937.715357986111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45937.715357986111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45937.715357986111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45937.715357986111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45937.715357986111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45937.715357986111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45937.715357986111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45937.715357986111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45937.715357986111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45937.715357986111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45937.715357986111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45937.715357986111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45937.715357986111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45937.715357986111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45937.715357986111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45937.715357986111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45937.715357986111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45937.715357986111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45937.715357986111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45937.715357986111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45937.715357986111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45937.715357986111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45937.715357986111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45937.715357986111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45937.715357986111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45937.715357986111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45937.715357986111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45937.715357986111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45937.715357986111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45937.715357986111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45937.715357986111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45937.715357986111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45937.715357986111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45937.715357986111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45937.715357986111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45937.715357986111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45937.715357986111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45937.715357986111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45937.715357986111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45937.715357986111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45937.715357986111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45937.715357986111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45937.715357986111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45937.715357986111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45937.715357986111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45937.715357986111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45937.715357986111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45937.715357986111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45937.715357986111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45937.715357986111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45937.715357986111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45937.715357986111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45937.715357986111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45937.715357986111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45937.715357986111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45937.715357986111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45937.715357986111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45937.715357986111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45937.715357986111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45937.715357986111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45937.715357986111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45937.715357986111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45937.715357986111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45937.715357986111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45937.715357986111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45937.715357986111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45937.715357986111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45937.715357986111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45937.715357986111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45937.715357986111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45937.715357986111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45937.715357986111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45937.715357986111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45937.715357986111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45937.715357986111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45937.715357986111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45937.715357986111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45937.715357986111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45937.715357986111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45937.715357986111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45937.715357986111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45937.715357986111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45937.715357986111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45937.715357986111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45937.715357986111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45937.715357986111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45937.715357986111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45937.715357986111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45937.715357986111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45937.715357986111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45937.715357986111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45937.715357986111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45937.715357986111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45937.715357986111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45937.715357986111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45937.715357986111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45937.715357986111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45937.715357986111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45937.715357986111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45937.715357986111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45937.715357986111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45937.715357986111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45937.715357986111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45937.715357986111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45937.715357986111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45937.715357986111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45937.715357986111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45937.715357986111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45937.715357986111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45937.715357986111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45937.715357986111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45937.715357986111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45937.715357986111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45937.715357986111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45937.715357986111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45937.715357986111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45937.715357986111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45937.715357986111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45937.715357986111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45937.715357986111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45937.715357986111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45937.715357986111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45937.715357986111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45937.715357986111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45937.715357986111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45937.715357986111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45937.715357986111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45937.715357986111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45937.715357986111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45937.715357986111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45937.715357986111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45937.715357986111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45937.715357986111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45937.715357986111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45937.715357986111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45937.715357986111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45937.715357986111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45937.715357986111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45937.715357986111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45937.715357986111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45937.715357986111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45937.715357986111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45937.715357986111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45937.715357986111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45937.715357986111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45937.715357986111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45937.715357986111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45937.715357986111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45937.715357986111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45937.715357986111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45937.715357986111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45937.715357986111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45937.715357986111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45937.715357986111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45937.715357986111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45937.715357986111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45937.715357986111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45937.715357986111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45937.715357986111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45937.715357986111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45937.715357986111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45937.715357986111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45937.715357986111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45937.715357986111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45937.715357986111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45937.715357986111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45937.715357986111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45937.715357986111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45937.715357986111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45937.715357986111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45937.715357986111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45937.715357986111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45937.715357986111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45937.715357986111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45937.715357986111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45937.715357986111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45937.715357986111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45937.715357986111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45937.715357986111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45937.715357986111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45937.715357986111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45937.715357986111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45937.715357986111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45937.715357986111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45937.715357986111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45937.715357986111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45937.715357986111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45937.715357986111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45937.715357986111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45937.715357986111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45937.715357986111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45937.715357986111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45937.715357986111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45937.715357986111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45937.715357986111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45937.715357986111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45937.715357986111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45937.715357986111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45937.715357986111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45937.715357986111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45937.715357986111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45937.715357986111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45937.715357986111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45937.715357986111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45937.715357986111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45937.715357986111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45937.715357986111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45937.715357986111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45937.715357986111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45937.715357986111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45937.715357986111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45937.715357986111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45937.715357986111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45937.715357986111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45937.715357986111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45937.715357986111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45937.715357986111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45937.715357986111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45937.715357986111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45937.715357986111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45937.715357986111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45937.715357986111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45937.715357986111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45937.715357986111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45937.715357986111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45937.715357986111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45937.715357986111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45937.715357986111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45937.715357986111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45937.715357986111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45937.715357986111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45937.715357986111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45937.715357986111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45937.715357986111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45937.715357986111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45937.715357986111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45937.715357986111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45937.715357986111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45937.715357986111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45937.715357986111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45937.715357986111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45937.715357986111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45937.715357986111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45937.715357986111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45937.715357986111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45937.715357986111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45937.715357986111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45937.715357986111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45937.715357986111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45937.715357986111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45937.715357986111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45937.715357986111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45937.715357986111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45937.715357986111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45937.715357986111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45937.715357986111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45937.715357986111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45937.715357986111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45937.715357986111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45937.715357986111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45937.715357986111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45937.715357986111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45937.715357986111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45937.715357986111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45937.715357986111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45937.715357986111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45937.715357986111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45937.715357986111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45937.715357986111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45937.715357986111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45937.715357986111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45937.715357986111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45937.715357986111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45937.715357986111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45937.715357986111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45937.715357986111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45937.715357986111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45937.715357986111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45937.715357986111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45937.715357986111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45937.715357986111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45937.715357986111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45937.715357986111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45937.715357986111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45937.715357986111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45937.715357986111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45937.715357986111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45937.715357986111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45937.715357986111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45937.715357986111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45937.715357986111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45937.715357986111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45937.715357986111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45937.715357986111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45937.715357986111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45937.715357986111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45937.715357986111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45937.715357986111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45937.715357986111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45937.715357986111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234.23464039351529</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36087</v>
      </c>
      <c r="E3" s="135" t="s">
        <v>38964</v>
      </c>
      <c r="F3" s="136">
        <v>45937.678425925929</v>
      </c>
      <c r="G3" s="137">
        <f ca="1">IFERROR(NOW()-F3,"")</f>
        <v>3.6932060182152782E-2</v>
      </c>
      <c r="H3" s="136">
        <v>45937.456493055557</v>
      </c>
      <c r="I3" s="132" t="str">
        <f>IFERROR(VLOOKUP(D3,DB!A:F,6,0),"")</f>
        <v>Generator-SG</v>
      </c>
      <c r="J3" s="132" t="str">
        <f>IFERROR(VLOOKUP(D3,DB!A:G,7,0),"")</f>
        <v>Dead</v>
      </c>
      <c r="K3" s="139" t="s">
        <v>39053</v>
      </c>
      <c r="L3" s="134" t="str">
        <f>IFERROR(VLOOKUP(D3,DB!A:I,9,0),"")</f>
        <v>Latis</v>
      </c>
    </row>
    <row r="4" spans="1:16" ht="15" customHeight="1">
      <c r="A4" s="132"/>
      <c r="B4" s="132" t="str">
        <f>IFERROR(VLOOKUP(D4,DB!A:K,11,0),"")</f>
        <v/>
      </c>
      <c r="C4" s="133"/>
      <c r="D4" s="134"/>
      <c r="E4" s="135"/>
      <c r="F4" s="136"/>
      <c r="G4" s="137">
        <f ca="1">IFERROR(NOW()-F4,"")</f>
        <v>45937.715357986111</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45937.715357986111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45937.715357986111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45937.715357986111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45937.715357986111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45937.715357986111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45937.715357986111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45937.715357986111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45937.715357986111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45937.715357986111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45937.715357986111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45937.715357986111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45937.715357986111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45937.715357986111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45937.715357986111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45937.715357986111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45937.715357986111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45937.715357986111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45937.715357986111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45937.715357986111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45937.715357986111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45937.715357986111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45937.715357986111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45937.715357986111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45937.715357986111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45937.715357986111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45937.715357986111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45937.715357986111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45937.715357986111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45937.715357986111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45937.715357986111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45937.715357986111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45937.715357986111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45937.715357986111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45937.715357986111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45937.715357986111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45937.715357986111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45937.715357986111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45937.715357986111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45937.715357986111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45937.715357986111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45937.715357986111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45937.715357986111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45937.715357986111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45937.715357986111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45937.715357986111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45937.715357986111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45937.715357986111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45937.715357986111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45937.715357986111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45937.715357986111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45937.715357986111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45937.715357986111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45937.715357986111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45937.715357986111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45937.715357986111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45937.715357986111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45937.715357986111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45937.715357986111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45937.715357986111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45937.715357986111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45937.715357986111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45937.715357986111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45937.715357986111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45937.715357986111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45937.715357986111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45937.715357986111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45937.715357986111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45937.715357986111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45937.715357986111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45937.715357986111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45937.715357986111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45937.715357986111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45937.715357986111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45937.715357986111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45937.715357986111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45937.715357986111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45937.715357986111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45937.715357986111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45937.715357986111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45937.715357986111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45937.715357986111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45937.715357986111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45937.715357986111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45937.715357986111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45937.715357986111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45937.715357986111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45937.715357986111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45937.715357986111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45937.715357986111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45937.715357986111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45937.715357986111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45937.715357986111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45937.715357986111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45937.715357986111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45937.715357986111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45937.715357986111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45937.715357986111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45937.715357986111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45937.715357986111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45937.715357986111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45937.715357986111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45937.715357986111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45937.715357986111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45937.715357986111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45937.715357986111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45937.715357986111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45937.715357986111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45937.715357986111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45937.715357986111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45937.715357986111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45937.715357986111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45937.715357986111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45937.715357986111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45937.715357986111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45937.715357986111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45937.715357986111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45937.715357986111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45937.715357986111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45937.715357986111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45937.715357986111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45937.715357986111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45937.715357986111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45937.715357986111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45937.715357986111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45937.715357986111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45937.715357986111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45937.715357986111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45937.715357986111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45937.715357986111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45937.715357986111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45937.715357986111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45937.715357986111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45937.715357986111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45937.715357986111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45937.715357986111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45937.715357986111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45937.715357986111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45937.715357986111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45937.715357986111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45937.715357986111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45937.715357986111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45937.715357986111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45937.715357986111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45937.715357986111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45937.715357986111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45937.715357986111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45937.715357986111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45937.715357986111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45937.715357986111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45937.715357986111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45937.715357986111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45937.715357986111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45937.715357986111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45937.715357986111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45937.715357986111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45937.715357986111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45937.715357986111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45937.715357986111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45937.715357986111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45937.715357986111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45937.715357986111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45937.715357986111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45937.715357986111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45937.715357986111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45937.715357986111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45937.715357986111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45937.715357986111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45937.715357986111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45937.715357986111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45937.715357986111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45937.715357986111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45937.715357986111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45937.715357986111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45937.715357986111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45937.715357986111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45937.715357986111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45937.715357986111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45937.715357986111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45937.715357986111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45937.715357986111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45937.715357986111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45937.715357986111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45937.715357986111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45937.715357986111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45937.715357986111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45937.715357986111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45937.715357986111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45937.715357986111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45937.715357986111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45937.715357986111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45937.715357986111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45937.715357986111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45937.715357986111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45937.715357986111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45937.715357986111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45937.715357986111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45937.715357986111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45937.715357986111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45937.715357986111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45937.715357986111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45937.715357986111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45937.715357986111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45937.715357986111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45937.715357986111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45937.715357986111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45937.715357986111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45937.715357986111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45937.715357986111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45937.715357986111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45937.715357986111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45937.715357986111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45937.715357986111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45937.715357986111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45937.715357986111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45937.715357986111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45937.715357986111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45937.715357986111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45937.715357986111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45937.715357986111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45937.715357986111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45937.715357986111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45937.715357986111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45937.715357986111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45937.715357986111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45937.715357986111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45937.715357986111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45937.715357986111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45937.715357986111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45937.715357986111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45937.715357986111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45937.715357986111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45937.715357986111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45937.715357986111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45937.715357986111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45937.715357986111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45937.715357986111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45937.715357986111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45937.715357986111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45937.715357986111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45937.715357986111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45937.715357986111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45937.715357986111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45937.715357986111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45937.715357986111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45937.715357986111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45937.715357986111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45937.715357986111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45937.715357986111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45937.715357986111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45937.715357986111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45937.715357986111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45937.715357986111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45937.715357986111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45937.715357986111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45937.715357986111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45937.715357986111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45937.715357986111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45937.715357986111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45937.715357986111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45937.715357986111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45937.715357986111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45937.715357986111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45937.715357986111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45937.715357986111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45937.715357986111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45937.715357986111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45937.715357986111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45937.715357986111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45937.715357986111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45937.715357986111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45937.715357986111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45937.715357986111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45937.715357986111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45937.715357986111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45937.715357986111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45937.715357986111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45937.715357986111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45937.715357986111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45937.715357986111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45937.715357986111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45937.715357986111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45937.715357986111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45937.715357986111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45937.715357986111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45937.715357986111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45937.715357986111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45937.715357986111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45937.715357986111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45937.715357986111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45937.715357986111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45937.715357986111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45937.715357986111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45937.715357986111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45937.715357986111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45937.715357986111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45937.715357986111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45937.715357986111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45937.715357986111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45937.715357986111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45937.715357986111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45937.715357986111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45937.715357986111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45937.715357986111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45937.715357986111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45937.715357986111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45937.715357986111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45937.715357986111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45937.715357986111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45937.715357986111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45937.715357986111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45937.715357986111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45937.715357986111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45937.715357986111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45937.715357986111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45937.715357986111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45937.715357986111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45937.715357986111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45937.715357986111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45937.715357986111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45937.715357986111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45937.715357986111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45937.715357986111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45937.715357986111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45937.715357986111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45937.715357986111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45937.715357986111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45937.715357986111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45937.715357986111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45937.715357986111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45937.715357986111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45937.715357986111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45937.715357986111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45937.715357986111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45937.715357986111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45937.715357986111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45937.715357986111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45937.715357986111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45937.715357986111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45937.715357986111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45937.715357986111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45937.715357986111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45937.715357986111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45937.715357986111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45937.715357986111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45937.715357986111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45937.715357986111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45937.715357986111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45937.715357986111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45937.715357986111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45937.715357986111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45937.715357986111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45937.715357986111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45937.715357986111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45937.715357986111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45937.715357986111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45937.715357986111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45937.715357986111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45937.715357986111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45937.715357986111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45937.715357986111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45937.715357986111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45937.715357986111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45937.715357986111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45937.715357986111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45937.715357986111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45937.715357986111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45937.715357986111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45937.715357986111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45937.715357986111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45937.715357986111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45937.715357986111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45937.715357986111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45937.715357986111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45937.715357986111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45937.715357986111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45937.715357986111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45937.715357986111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45937.715357986111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45937.715357986111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45937.715357986111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45937.715357986111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45937.715357986111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45937.715357986111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45937.715357986111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45937.715357986111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45937.715357986111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45937.715357986111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45937.715357986111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45937.715357986111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45937.715357986111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45937.715357986111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45937.715357986111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45937.715357986111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45937.715357986111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45937.715357986111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45937.715357986111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45937.715357986111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45937.715357986111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45937.715357986111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45937.715357986111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45937.715357986111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45937.715357986111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45937.715357986111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45937.715357986111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45937.715357986111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45937.715357986111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45937.715357986111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45937.715357986111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45937.715357986111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45937.715357986111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45937.715357986111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45937.715357986111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45937.715357986111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45937.715357986111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45937.715357986111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45937.715357986111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45937.715357986111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45937.715357986111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45937.715357986111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45937.715357986111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45937.715357986111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45937.715357986111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45937.715357986111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45937.715357986111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45937.715357986111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45937.715357986111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45937.715357986111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45937.715357986111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45937.715357986111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45937.715357986111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45937.715357986111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45937.715357986111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45937.715357986111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45937.715357986111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45937.715357986111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45937.715357986111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45937.715357986111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45937.715357986111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45937.715357986111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45937.715357986111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45937.715357986111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45937.715357986111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45937.715357986111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45937.715357986111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45937.715357986111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45937.715357986111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45937.715357986111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45937.715357986111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45937.715357986111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45937.715357986111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45937.715357986111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45937.715357986111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45937.715357986111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45937.715357986111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45937.715357986111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45937.715357986111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45937.715357986111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45937.715357986111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45937.715357986111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45937.715357986111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45937.715357986111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45937.715357986111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45937.715357986111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45937.715357986111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45937.715357986111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45937.715357986111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45937.715357986111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45937.715357986111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45937.715357986111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45937.715357986111</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45937.715357986111</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45.883297800923174</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11.526480671294848</v>
      </c>
      <c r="H3" s="38">
        <v>45926.158159722225</v>
      </c>
      <c r="I3" s="37" t="str">
        <f>IFERROR(VLOOKUP(D3,DB!A:F,6,0),"")</f>
        <v>SCECO</v>
      </c>
      <c r="J3" s="37" t="str">
        <f>IFERROR(VLOOKUP(D3,DB!A:G,7,0),"")</f>
        <v>Good</v>
      </c>
      <c r="K3" s="37" t="s">
        <v>39057</v>
      </c>
      <c r="L3" s="37" t="str">
        <f>IFERROR(VLOOKUP(D3,DB!A:I,9,0),"")</f>
        <v>Latis</v>
      </c>
      <c r="M3" s="128"/>
    </row>
    <row r="4" spans="1:13" ht="15">
      <c r="A4" s="37"/>
      <c r="B4" s="37" t="str">
        <f>IFERROR(VLOOKUP(D4,DB!A:K,11,0),"")</f>
        <v/>
      </c>
      <c r="C4" s="37"/>
      <c r="D4" s="37"/>
      <c r="E4" s="37"/>
      <c r="F4" s="38"/>
      <c r="G4" s="39">
        <f ca="1">IFERROR(NOW()-F4,"-")</f>
        <v>45937.715357986111</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45937.715357986111</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45937.715357986111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45937.715357986111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45937.715357986111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45937.715357986111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45937.715357986111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45937.715357986111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45937.715357986111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45937.715357986111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45937.715357986111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45937.715357986111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45937.715357986111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45937.715357986111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45937.715357986111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45937.715357986111</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45937.715357986111</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45937.715357986111</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45937.715357986111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45937.715357986111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45937.715357986111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45937.715357986111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45937.715357986111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45937.715357986111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45937.715357986111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45937.715357986111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45937.715357986111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45937.715357986111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45937.715357986111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45937.715357986111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45937.715357986111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45937.715357986111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45937.715357986111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45937.715357986111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45937.715357986111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45937.715357986111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45937.715357986111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45937.715357986111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45937.715357986111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45937.715357986111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45937.715357986111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45937.715357986111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45937.715357986111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45937.715357986111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45937.715357986111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45937.715357986111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45937.715357986111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45937.715357986111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45937.715357986111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45937.715357986111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45937.715357986111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45937.715357986111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45937.715357986111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45937.715357986111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45937.715357986111</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45937.715357986111</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45937.715357986111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45937.715357986111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45937.715357986111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45937.715357986111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45937.715357986111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45937.715357986111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45937.715357986111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45937.715357986111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45937.715357986111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45937.715357986111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45937.715357986111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45937.715357986111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45937.715357986111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45937.715357986111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45937.715357986111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45937.715357986111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45937.715357986111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45937.715357986111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45937.715357986111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45937.715357986111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45937.715357986111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45937.715357986111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45937.715357986111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45937.715357986111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45937.715357986111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45937.715357986111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45937.715357986111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45937.715357986111</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45937.715357986111</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45937.715357986111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45937.715357986111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45937.715357986111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45937.715357986111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45937.715357986111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45937.715357986111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45937.715357986111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45937.715357986111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45937.715357986111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45937.715357986111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45937.715357986111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45937.715357986111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45937.715357986111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45937.715357986111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45937.715357986111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45937.715357986111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45937.715357986111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45937.715357986111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45937.715357986111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45937.715357986111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45937.715357986111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45937.715357986111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45937.715357986111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45937.715357986111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45937.715357986111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45937.715357986111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45937.715357986111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45937.715357986111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45937.715357986111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45937.715357986111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45937.715357986111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45937.715357986111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45937.715357986111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45937.715357986111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45937.715357986111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45937.715357986111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45937.715357986111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45937.715357986111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45937.715357986111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45937.715357986111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45937.715357986111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45937.715357986111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45937.715357986111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45937.715357986111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45937.715357986111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45937.715357986111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45937.715357986111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45937.715357986111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45937.715357986111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45937.715357986111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45937.715357986111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45937.715357986111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45937.715357986111</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45937.715357986111</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39058</v>
      </c>
      <c r="B2" s="112" t="s">
        <v>5398</v>
      </c>
      <c r="C2" s="129">
        <v>1</v>
      </c>
      <c r="D2" s="112" t="s">
        <v>34463</v>
      </c>
      <c r="E2" s="129" t="s">
        <v>39059</v>
      </c>
      <c r="F2" s="130">
        <v>45926.772847222222</v>
      </c>
      <c r="G2" s="81">
        <f ca="1">IFERROR(NOW()-F2,"-")</f>
        <v>10.942510763889004</v>
      </c>
      <c r="H2" s="131">
        <v>45927.449074074102</v>
      </c>
      <c r="I2" s="112" t="str">
        <f>IFERROR(VLOOKUP(D2,DB!A:F,6,0),"")</f>
        <v>SCECO</v>
      </c>
      <c r="J2" s="112" t="str">
        <f>IFERROR(VLOOKUP(D2,DB!A:G,7,0),"")</f>
        <v>Weak</v>
      </c>
      <c r="K2" s="129" t="s">
        <v>39060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45937.715357986111</v>
      </c>
      <c r="H3" s="131">
        <v>45927.987534722219</v>
      </c>
      <c r="I3" s="112" t="str">
        <f>IFERROR(VLOOKUP(D3,DB!A:F,6,0),"")</f>
        <v>SCECO</v>
      </c>
      <c r="J3" s="112" t="str">
        <f>IFERROR(VLOOKUP(D3,DB!A:G,7,0),"")</f>
        <v>Vandalized</v>
      </c>
      <c r="K3" s="129" t="s">
        <v>39061</v>
      </c>
      <c r="L3" s="118" t="str">
        <f>IFERROR(VLOOKUP(D3,DB!A:I,9,0),"")</f>
        <v>Latis</v>
      </c>
    </row>
    <row r="4" spans="1:16383" ht="31.5" customHeight="1">
      <c r="A4" s="129" t="s">
        <v>39062</v>
      </c>
      <c r="B4" s="112" t="s">
        <v>5398</v>
      </c>
      <c r="C4" s="129">
        <v>1</v>
      </c>
      <c r="D4" s="112" t="s">
        <v>32861</v>
      </c>
      <c r="E4" s="129" t="s">
        <v>39059</v>
      </c>
      <c r="F4" s="130">
        <v>45933.880972222221</v>
      </c>
      <c r="G4" s="81">
        <f ca="1">IFERROR(NOW()-F4,"-")</f>
        <v>3.8343857638901682</v>
      </c>
      <c r="H4" s="131">
        <v>45929.455266203702</v>
      </c>
      <c r="I4" s="112" t="str">
        <f>IFERROR(VLOOKUP(D4,DB!A:F,6,0),"")</f>
        <v>SCECO</v>
      </c>
      <c r="J4" s="112" t="str">
        <f>IFERROR(VLOOKUP(D4,DB!A:G,7,0),"")</f>
        <v>In progress</v>
      </c>
      <c r="K4" s="129" t="s">
        <v>39060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39063</v>
      </c>
      <c r="B5" s="112" t="s">
        <v>5398</v>
      </c>
      <c r="C5" s="129">
        <v>1</v>
      </c>
      <c r="D5" s="112" t="s">
        <v>33408</v>
      </c>
      <c r="E5" s="129" t="s">
        <v>38964</v>
      </c>
      <c r="F5" s="130">
        <v>45934.942245370374</v>
      </c>
      <c r="G5" s="81">
        <f ca="1">IFERROR(NOW()-F5,"-")</f>
        <v>2.773112615737773</v>
      </c>
      <c r="H5" s="131">
        <v>45934.470231481479</v>
      </c>
      <c r="I5" s="112" t="str">
        <f>IFERROR(VLOOKUP(D5,DB!A:F,6,0),"")</f>
        <v>SCECO</v>
      </c>
      <c r="J5" s="112" t="str">
        <f>IFERROR(VLOOKUP(D5,DB!A:G,7,0),"")</f>
        <v>Dead</v>
      </c>
      <c r="K5" s="129" t="s">
        <v>39060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39064</v>
      </c>
      <c r="B6" s="112" t="str">
        <f>IFERROR(VLOOKUP(D6,DB!A:K,11,0),"")</f>
        <v>R6</v>
      </c>
      <c r="C6" s="114">
        <v>2</v>
      </c>
      <c r="D6" s="112" t="s">
        <v>33091</v>
      </c>
      <c r="E6" s="115" t="s">
        <v>39043</v>
      </c>
      <c r="F6" s="116">
        <v>45937.598495370374</v>
      </c>
      <c r="G6" s="81">
        <f ca="1">IFERROR(NOW()-F6,"-")</f>
        <v>0.11686261573777301</v>
      </c>
      <c r="H6" s="116">
        <v>45937.622013888889</v>
      </c>
      <c r="I6" s="112" t="str">
        <f>IFERROR(VLOOKUP(D6,DB!A:F,6,0),"")</f>
        <v>SCECO</v>
      </c>
      <c r="J6" s="112" t="str">
        <f>IFERROR(VLOOKUP(D6,DB!A:G,7,0),"")</f>
        <v>Dead</v>
      </c>
      <c r="K6" s="117" t="s">
        <v>39065</v>
      </c>
      <c r="L6" s="118" t="str">
        <f>IFERROR(VLOOKUP(D6,DB!A:I,9,0),"")</f>
        <v>Latis</v>
      </c>
    </row>
    <row r="7" spans="1:16383" ht="31.5" customHeight="1">
      <c r="A7" s="113" t="s">
        <v>39066</v>
      </c>
      <c r="B7" s="112" t="str">
        <f>IFERROR(VLOOKUP(D7,DB!A:K,11,0),"")</f>
        <v>R6</v>
      </c>
      <c r="C7" s="114">
        <v>1</v>
      </c>
      <c r="D7" s="112" t="s">
        <v>37503</v>
      </c>
      <c r="E7" s="115" t="s">
        <v>38964</v>
      </c>
      <c r="F7" s="116"/>
      <c r="G7" s="81">
        <f ca="1">IFERROR(NOW()-F7,"-")</f>
        <v>45937.715357986111</v>
      </c>
      <c r="H7" s="116">
        <v>45937.660775462966</v>
      </c>
      <c r="I7" s="112" t="str">
        <f>IFERROR(VLOOKUP(D7,DB!A:F,6,0),"")</f>
        <v>SCECO</v>
      </c>
      <c r="J7" s="112" t="str">
        <f>IFERROR(VLOOKUP(D7,DB!A:G,7,0),"")</f>
        <v>Dead</v>
      </c>
      <c r="K7" s="117" t="s">
        <v>39067</v>
      </c>
      <c r="L7" s="118" t="str">
        <f>IFERROR(VLOOKUP(D7,DB!A:I,9,0),"")</f>
        <v>Latis</v>
      </c>
    </row>
    <row r="8" spans="1:16383" ht="31.5" customHeight="1">
      <c r="A8" s="113"/>
      <c r="B8" s="112" t="str">
        <f>IFERROR(VLOOKUP(D8,DB!A:K,11,0),"")</f>
        <v/>
      </c>
      <c r="C8" s="114"/>
      <c r="D8" s="112"/>
      <c r="E8" s="115"/>
      <c r="F8" s="116"/>
      <c r="G8" s="81">
        <f ca="1">IFERROR(NOW()-F8,"-")</f>
        <v>45937.715357986111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54"/>
      <c r="E9" s="115"/>
      <c r="F9" s="116"/>
      <c r="G9" s="81">
        <f ca="1">IFERROR(NOW()-F9,"-")</f>
        <v>45937.715357986111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45937.715357986111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45937.715357986111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45937.715357986111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45937.715357986111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45937.715357986111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45937.715357986111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45937.715357986111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45937.715357986111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45937.715357986111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45937.715357986111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45937.715357986111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45937.715357986111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45937.715357986111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45937.715357986111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45937.715357986111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45937.715357986111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45937.715357986111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45937.715357986111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45937.715357986111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45937.715357986111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45937.715357986111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45937.715357986111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45937.715357986111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45937.715357986111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45937.715357986111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45937.715357986111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45937.715357986111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45937.715357986111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45937.715357986111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45937.715357986111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45937.715357986111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45937.715357986111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45937.715357986111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45937.715357986111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45937.715357986111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45937.715357986111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45937.715357986111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45937.715357986111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45937.715357986111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45937.715357986111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45937.715357986111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45937.715357986111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45937.715357986111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45937.715357986111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45937.715357986111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45937.715357986111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45937.715357986111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45937.715357986111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45937.715357986111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45937.715357986111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45937.715357986111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45937.715357986111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45937.715357986111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45937.715357986111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45937.715357986111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45937.715357986111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45937.715357986111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45937.715357986111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45937.715357986111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45937.715357986111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45937.715357986111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45937.715357986111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45937.715357986111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45937.715357986111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45937.715357986111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45937.715357986111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45937.715357986111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45937.715357986111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45937.715357986111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45937.715357986111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45937.715357986111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45937.715357986111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45937.715357986111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45937.715357986111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45937.715357986111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45937.715357986111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45937.715357986111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45937.715357986111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45937.715357986111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45937.715357986111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45937.715357986111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45937.715357986111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45937.715357986111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45937.715357986111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45937.715357986111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45937.715357986111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45937.715357986111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45937.715357986111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45937.715357986111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45937.715357986111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45937.715357986111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45937.715357986111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45937.715357986111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45937.715357986111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45937.715357986111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45937.715357986111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45937.715357986111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45937.715357986111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45937.715357986111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45937.715357986111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45937.715357986111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45937.715357986111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45937.715357986111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45937.715357986111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45937.715357986111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45937.715357986111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45937.715357986111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45937.715357986111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45937.715357986111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45937.715357986111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45937.715357986111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45937.715357986111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45937.715357986111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45937.715357986111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45937.715357986111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45937.715357986111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45937.715357986111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45937.715357986111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45937.715357986111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45937.715357986111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45937.715357986111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45937.715357986111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45937.715357986111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45937.715357986111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45937.715357986111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45937.715357986111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45937.715357986111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45937.715357986111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45937.715357986111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45937.715357986111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45937.715357986111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45937.715357986111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45937.715357986111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45937.715357986111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45937.715357986111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45937.715357986111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45937.715357986111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45937.715357986111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45937.715357986111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45937.715357986111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45937.715357986111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45937.715357986111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45937.715357986111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45937.715357986111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45937.715357986111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45937.715357986111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45937.715357986111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45937.715357986111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45937.715357986111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45937.715357986111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45937.715357986111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45937.715357986111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45937.715357986111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45937.715357986111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45937.715357986111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45937.715357986111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45937.715357986111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45937.715357986111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45937.715357986111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45937.715357986111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45937.715357986111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45937.715357986111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45937.715357986111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45937.715357986111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45937.715357986111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45937.715357986111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45937.715357986111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45937.715357986111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45937.715357986111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45937.715357986111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45937.715357986111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45937.715357986111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45937.715357986111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45937.715357986111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45937.715357986111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45937.715357986111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45937.715357986111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45937.715357986111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45937.715357986111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45937.715357986111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45937.715357986111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45937.715357986111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45937.715357986111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45937.715357986111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45937.715357986111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45937.715357986111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45937.715357986111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45937.715357986111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45937.715357986111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45937.715357986111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45937.715357986111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45937.715357986111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45937.715357986111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45937.715357986111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45937.715357986111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45937.715357986111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45937.715357986111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45937.715357986111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45937.715357986111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45937.715357986111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45937.715357986111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45937.715357986111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45937.715357986111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45937.715357986111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45937.715357986111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45937.715357986111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45937.715357986111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45937.715357986111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45937.715357986111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45937.715357986111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45937.715357986111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45937.715357986111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45937.715357986111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45937.715357986111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45937.715357986111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45937.715357986111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45937.715357986111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45937.715357986111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45937.715357986111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45937.715357986111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45937.715357986111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45937.715357986111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45937.715357986111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45937.715357986111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45937.715357986111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45937.715357986111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45937.715357986111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45937.715357986111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45937.715357986111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45937.715357986111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45937.715357986111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45937.715357986111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45937.715357986111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45937.715357986111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45937.715357986111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45937.715357986111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45937.715357986111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45937.715357986111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45937.715357986111</v>
      </c>
      <c r="H248" s="116"/>
      <c r="I248" s="112" t="str">
        <f>IFERROR(VLOOKUP(D248,DB!A:F,6,0),"")</f>
        <v/>
      </c>
      <c r="J248" s="111" t="str">
        <f>IFERROR(VLOOKUP(D248,DB!A:G,7,0),"")</f>
        <v/>
      </c>
      <c r="K248" s="117"/>
      <c r="L248" s="118" t="str">
        <f>IFERROR(VLOOKUP(D248,DB!A:I,9,0),"")</f>
        <v/>
      </c>
    </row>
  </sheetData>
  <dataValidations count="2">
    <dataValidation allowBlank="1" showInputMessage="1" showErrorMessage="1" sqref="E1" xr:uid="{380493DB-286A-4683-AF55-C78F04945A49}"/>
    <dataValidation type="list" allowBlank="1" showInputMessage="1" showErrorMessage="1" sqref="E3 E5:E2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2025-10-07T14:10:07Z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