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26" documentId="13_ncr:1_{F6CB121F-512D-4AA6-A0C1-0FB36C537598}" xr6:coauthVersionLast="47" xr6:coauthVersionMax="47" xr10:uidLastSave="{EA2DD813-0C07-4F60-B227-04CC12F0A9E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<sst xmlns="http://schemas.openxmlformats.org/spreadsheetml/2006/main" count="178583" uniqueCount="39075">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</sst>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0">
    <sortCondition ref="H1:H8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268.50417500000185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14.883191203705792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45931.452600925928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45931.452600925928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45931.452600925928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45931.452600925928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45931.452600925928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45931.452600925928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45931.452600925928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45931.452600925928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45931.452600925928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45931.452600925928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45931.452600925928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45931.452600925928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45931.452600925928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45931.452600925928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45931.452600925928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45931.452600925928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45931.452600925928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45931.452600925928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45931.452600925928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45931.452600925928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45931.452600925928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45931.452600925928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45931.452600925928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45931.452600925928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45931.452600925928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45931.452600925928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45931.452600925928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45931.452600925928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45931.452600925928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45931.452600925928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45931.452600925928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45931.452600925928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45931.452600925928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45931.452600925928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45931.452600925928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45931.452600925928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45931.452600925928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45931.452600925928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45931.452600925928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45931.452600925928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45931.452600925928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45931.452600925928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45931.452600925928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45931.452600925928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45931.452600925928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45931.452600925928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45931.452600925928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45931.452600925928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45931.452600925928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45931.452600925928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45931.452600925928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45931.452600925928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45931.452600925928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45931.452600925928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45931.452600925928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45931.452600925928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45931.452600925928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45931.452600925928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45931.452600925928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45931.452600925928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45931.452600925928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45931.452600925928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45931.452600925928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45931.452600925928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45931.452600925928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45931.452600925928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45931.452600925928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45931.452600925928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45931.452600925928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45931.452600925928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45931.452600925928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45931.452600925928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45931.452600925928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45931.452600925928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45931.452600925928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45931.452600925928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45931.452600925928</v>
      </c>
      <c r="H80" s="68"/>
      <c r="I80" s="73" t="str">
        <f>IFERROR(VLOOKUP(D80,DB!A:F,6,0),"")</f>
        <v/>
      </c>
      <c r="J80" s="73" t="str">
        <f>IFERROR(VLOOKUP(D80,DB!A:G,7,0),"")</f>
        <v/>
      </c>
      <c r="K80" s="69"/>
      <c r="L80" s="70" t="str">
        <f>IFERROR(VLOOKUP(D80,DB!A:I,9,0),"")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239.80081851851719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124.72551759259659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106.45276296296652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8.2270337962982012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45931.452600925928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45931.452600925928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45931.452600925928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45931.452600925928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45931.452600925928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45931.452600925928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45931.452600925928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45931.452600925928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45931.452600925928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45931.452600925928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45931.452600925928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2</v>
      </c>
      <c r="D2" s="18" t="s">
        <v>24911</v>
      </c>
      <c r="E2" s="18" t="s">
        <v>38964</v>
      </c>
      <c r="F2" s="22">
        <v>45931.348946759259</v>
      </c>
      <c r="G2" s="21">
        <f t="shared" ref="G2:G3" ca="1" si="0">IFERROR(NOW()-F2,"-")</f>
        <v>0.10365416666900273</v>
      </c>
      <c r="H2" s="22">
        <v>45931.33693287037</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45931.452600925928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45931.452600925928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45931.452600925928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45931.452600925928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45931.452600925928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45931.452600925928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45931.452600925928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45931.452600925928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45931.452600925928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45931.452600925928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45931.452600925928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45931.452600925928</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45931.452600925928</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45931.452600925928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45931.452600925928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45931.452600925928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45931.452600925928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45931.452600925928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45931.452600925928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45931.452600925928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45931.452600925928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45931.452600925928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45931.452600925928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45931.452600925928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45931.452600925928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45931.452600925928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45931.452600925928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45931.452600925928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45931.452600925928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45931.452600925928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45931.452600925928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45931.452600925928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45931.452600925928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45931.452600925928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45931.452600925928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45931.452600925928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45931.452600925928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45931.452600925928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45931.452600925928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45931.452600925928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45931.452600925928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45931.452600925928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45931.452600925928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45931.452600925928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45931.452600925928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45931.452600925928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45931.452600925928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45931.452600925928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45931.452600925928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45931.452600925928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45931.452600925928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45931.452600925928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45931.452600925928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45931.452600925928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45931.452600925928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45931.452600925928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45931.452600925928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45931.452600925928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45931.452600925928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45931.452600925928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45931.452600925928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45931.452600925928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45931.452600925928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45931.452600925928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45931.452600925928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45931.452600925928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45931.452600925928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45931.452600925928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45931.452600925928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45931.452600925928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45931.452600925928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45931.452600925928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45931.452600925928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45931.452600925928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45931.452600925928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45931.452600925928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45931.452600925928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45931.452600925928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45931.452600925928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45931.452600925928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45931.452600925928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45931.452600925928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45931.452600925928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45931.452600925928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45931.452600925928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45931.452600925928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45931.452600925928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45931.452600925928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45931.452600925928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45931.452600925928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45931.452600925928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45931.452600925928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45931.452600925928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45931.452600925928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45931.452600925928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45931.452600925928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45931.452600925928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45931.452600925928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45931.452600925928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45931.452600925928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45931.452600925928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45931.452600925928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45931.452600925928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45931.452600925928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45931.452600925928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45931.452600925928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45931.452600925928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45931.452600925928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45931.452600925928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45931.452600925928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45931.452600925928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45931.452600925928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45931.452600925928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45931.452600925928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45931.452600925928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45931.452600925928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45931.452600925928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45931.452600925928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45931.452600925928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45931.452600925928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45931.452600925928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45931.452600925928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45931.452600925928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45931.452600925928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45931.452600925928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45931.452600925928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45931.452600925928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45931.452600925928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45931.452600925928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45931.452600925928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45931.452600925928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45931.452600925928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45931.452600925928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45931.452600925928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45931.452600925928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45931.452600925928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45931.452600925928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45931.452600925928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45931.452600925928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45931.452600925928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45931.452600925928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45931.452600925928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45931.452600925928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45931.452600925928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45931.452600925928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45931.452600925928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45931.452600925928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45931.452600925928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45931.452600925928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45931.452600925928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45931.452600925928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45931.452600925928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45931.452600925928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45931.452600925928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45931.452600925928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45931.452600925928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45931.452600925928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45931.452600925928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45931.452600925928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45931.452600925928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45931.452600925928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45931.452600925928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45931.452600925928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45931.452600925928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45931.452600925928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45931.452600925928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45931.452600925928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45931.452600925928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45931.452600925928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45931.452600925928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45931.452600925928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45931.452600925928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45931.452600925928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45931.452600925928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45931.452600925928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45931.452600925928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45931.452600925928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45931.452600925928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45931.452600925928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45931.452600925928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45931.452600925928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45931.452600925928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45931.452600925928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45931.452600925928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45931.452600925928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45931.452600925928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45931.452600925928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45931.452600925928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45931.452600925928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45931.452600925928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45931.452600925928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45931.452600925928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45931.452600925928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45931.452600925928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45931.452600925928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45931.452600925928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45931.452600925928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45931.452600925928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45931.452600925928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45931.452600925928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45931.452600925928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45931.452600925928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45931.452600925928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45931.452600925928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45931.452600925928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45931.452600925928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45931.452600925928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45931.452600925928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45931.452600925928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45931.452600925928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45931.452600925928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45931.452600925928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45931.452600925928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45931.452600925928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45931.452600925928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45931.452600925928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45931.452600925928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45931.452600925928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45931.452600925928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45931.452600925928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45931.452600925928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45931.452600925928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45931.452600925928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45931.452600925928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45931.452600925928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45931.452600925928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45931.452600925928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45931.452600925928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45931.452600925928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45931.452600925928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45931.452600925928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45931.452600925928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45931.452600925928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45931.452600925928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45931.452600925928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45931.452600925928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45931.452600925928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45931.452600925928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45931.452600925928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45931.452600925928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45931.452600925928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45931.452600925928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45931.452600925928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45931.452600925928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45931.452600925928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45931.452600925928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45931.452600925928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45931.452600925928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45931.452600925928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45931.452600925928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45931.452600925928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45931.452600925928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45931.452600925928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45931.452600925928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45931.452600925928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45931.452600925928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45931.452600925928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45931.452600925928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45931.452600925928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45931.452600925928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45931.452600925928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45931.452600925928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45931.452600925928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45931.452600925928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45931.452600925928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45931.452600925928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45931.452600925928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45931.452600925928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45931.452600925928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45931.452600925928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45931.452600925928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45931.452600925928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45931.452600925928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45931.452600925928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45931.452600925928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45931.452600925928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45931.452600925928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45931.452600925928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45931.452600925928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45931.452600925928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45931.452600925928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45931.452600925928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45931.452600925928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45931.452600925928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45931.452600925928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45931.452600925928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45931.452600925928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45931.452600925928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45931.452600925928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45931.452600925928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45931.452600925928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45931.452600925928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45931.452600925928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45931.452600925928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45931.452600925928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45931.452600925928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45931.452600925928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45931.452600925928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45931.452600925928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45931.452600925928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45931.452600925928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45931.452600925928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45931.452600925928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45931.452600925928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45931.452600925928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45931.452600925928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45931.452600925928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45931.452600925928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45931.452600925928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45931.452600925928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45931.452600925928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45931.452600925928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45931.452600925928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45931.452600925928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45931.452600925928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45931.452600925928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45931.452600925928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45931.452600925928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45931.452600925928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45931.452600925928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45931.452600925928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45931.452600925928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45931.452600925928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45931.452600925928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45931.452600925928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45931.452600925928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45931.452600925928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45931.452600925928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45931.452600925928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45931.452600925928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45931.452600925928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45931.452600925928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45931.452600925928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45931.452600925928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45931.452600925928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45931.452600925928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45931.452600925928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45931.452600925928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45931.452600925928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45931.452600925928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45931.452600925928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45931.452600925928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45931.452600925928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45931.452600925928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45931.452600925928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45931.452600925928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45931.452600925928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45931.452600925928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45931.452600925928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45931.452600925928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45931.452600925928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45931.452600925928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45931.452600925928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45931.452600925928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45931.452600925928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45931.452600925928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45931.452600925928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45931.452600925928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45931.452600925928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45931.452600925928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45931.452600925928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45931.452600925928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45931.452600925928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45931.452600925928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45931.452600925928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45931.452600925928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45931.452600925928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45931.452600925928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45931.452600925928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45931.452600925928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45931.452600925928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45931.452600925928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45931.452600925928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45931.452600925928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45931.452600925928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45931.452600925928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45931.452600925928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45931.452600925928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45931.452600925928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45931.452600925928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45931.452600925928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45931.452600925928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45931.452600925928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45931.452600925928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45931.452600925928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45931.452600925928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45931.452600925928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45931.452600925928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45931.452600925928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45931.452600925928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45931.452600925928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45931.452600925928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45931.452600925928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45931.452600925928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45931.452600925928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45931.452600925928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45931.452600925928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45931.452600925928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45931.452600925928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45931.452600925928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45931.452600925928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45931.452600925928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45931.452600925928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45931.452600925928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45931.452600925928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45931.452600925928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45931.452600925928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45931.452600925928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45931.452600925928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45931.452600925928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45931.452600925928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45931.452600925928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45931.452600925928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45931.452600925928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45931.452600925928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45931.452600925928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45931.452600925928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45931.452600925928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45931.452600925928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45931.452600925928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45931.452600925928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45931.452600925928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45931.452600925928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45931.452600925928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45931.452600925928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45931.452600925928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45931.452600925928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45931.452600925928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45931.452600925928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45931.452600925928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45931.452600925928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45931.452600925928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45931.452600925928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45931.452600925928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45931.452600925928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45931.452600925928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45931.452600925928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45931.452600925928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45931.452600925928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45931.452600925928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45931.452600925928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45931.452600925928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45931.452600925928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45931.452600925928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45931.452600925928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45931.452600925928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45931.452600925928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45931.452600925928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45931.452600925928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45931.452600925928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45931.452600925928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45931.452600925928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45931.452600925928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45931.452600925928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45931.452600925928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45931.452600925928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45931.452600925928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45931.452600925928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45931.452600925928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45931.452600925928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45931.452600925928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45931.452600925928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45931.452600925928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45931.452600925928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45931.452600925928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45931.452600925928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45931.452600925928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45931.452600925928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45931.452600925928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45931.452600925928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45931.452600925928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45931.452600925928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45931.452600925928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45931.452600925928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45931.452600925928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45931.452600925928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45931.452600925928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45931.452600925928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45931.452600925928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45931.452600925928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45931.452600925928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45931.452600925928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45931.452600925928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45931.452600925928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45931.452600925928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45931.452600925928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45931.452600925928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45931.452600925928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45931.452600925928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45931.452600925928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45931.452600925928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45931.452600925928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45931.452600925928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45931.452600925928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45931.452600925928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45931.452600925928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45931.452600925928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45931.452600925928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45931.452600925928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45931.452600925928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45931.452600925928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45931.452600925928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45931.452600925928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45931.452600925928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45931.452600925928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45931.452600925928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45931.452600925928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45931.452600925928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45931.452600925928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45931.452600925928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45931.452600925928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45931.452600925928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45931.452600925928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45931.452600925928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45931.452600925928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45931.452600925928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45931.452600925928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45931.452600925928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45931.452600925928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45931.452600925928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45931.452600925928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45931.452600925928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45931.452600925928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45931.452600925928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45931.452600925928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45931.452600925928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45931.452600925928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45931.452600925928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45931.452600925928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45931.452600925928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45931.452600925928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45931.452600925928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45931.452600925928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45931.452600925928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45931.452600925928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45931.452600925928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45931.452600925928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45931.452600925928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45931.452600925928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45931.452600925928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45931.452600925928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45931.452600925928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45931.452600925928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45931.452600925928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45931.452600925928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45931.452600925928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45931.452600925928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45931.452600925928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45931.452600925928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45931.452600925928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45931.452600925928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45931.452600925928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45931.452600925928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45931.452600925928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45931.452600925928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45931.452600925928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45931.452600925928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45931.452600925928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45931.452600925928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45931.452600925928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45931.452600925928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45931.452600925928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45931.452600925928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45931.452600925928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45931.452600925928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45931.452600925928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45931.452600925928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45931.452600925928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45931.452600925928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45931.452600925928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45931.452600925928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45931.452600925928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45931.452600925928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45931.452600925928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45931.452600925928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45931.452600925928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45931.452600925928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45931.452600925928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45931.452600925928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45931.452600925928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45931.452600925928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45931.452600925928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45931.452600925928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45931.452600925928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45931.452600925928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45931.452600925928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45931.452600925928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45931.452600925928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45931.452600925928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45931.452600925928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45931.452600925928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45931.452600925928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45931.452600925928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45931.452600925928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45931.452600925928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45931.452600925928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45931.452600925928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45931.452600925928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45931.452600925928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45931.452600925928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45931.452600925928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45931.452600925928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45931.452600925928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45931.452600925928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45931.452600925928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45931.452600925928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45931.452600925928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45931.452600925928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45931.452600925928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45931.452600925928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45931.452600925928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45931.452600925928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45931.452600925928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45931.452600925928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45931.452600925928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45931.452600925928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45931.452600925928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45931.452600925928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45931.452600925928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45931.452600925928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45931.452600925928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45931.452600925928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45931.452600925928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45931.452600925928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45931.452600925928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45931.452600925928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45931.452600925928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45931.452600925928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45931.452600925928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45931.452600925928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45931.452600925928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45931.452600925928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45931.452600925928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45931.452600925928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45931.452600925928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45931.452600925928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45931.452600925928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45931.452600925928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45931.452600925928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45931.452600925928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45931.452600925928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45931.452600925928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45931.452600925928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45931.452600925928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45931.452600925928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45931.452600925928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45931.452600925928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45931.452600925928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45931.452600925928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45931.452600925928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45931.452600925928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45931.452600925928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45931.452600925928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45931.452600925928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45931.452600925928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45931.452600925928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45931.452600925928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45931.452600925928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45931.452600925928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45931.452600925928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45931.452600925928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45931.452600925928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45931.452600925928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45931.452600925928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45931.452600925928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45931.452600925928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45931.452600925928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45931.452600925928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45931.452600925928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45931.452600925928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45931.452600925928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45931.452600925928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45931.452600925928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45931.452600925928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45931.452600925928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45931.452600925928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45931.452600925928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45931.452600925928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45931.452600925928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45931.452600925928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45931.452600925928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45931.452600925928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45931.452600925928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45931.452600925928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45931.452600925928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45931.452600925928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45931.452600925928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45931.452600925928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45931.452600925928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45931.452600925928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45931.452600925928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45931.452600925928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45931.452600925928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45931.452600925928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45931.452600925928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45931.452600925928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45931.452600925928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45931.452600925928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45931.452600925928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45931.452600925928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45931.452600925928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45931.452600925928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45931.452600925928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45931.452600925928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45931.452600925928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45931.452600925928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45931.452600925928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45931.452600925928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45931.452600925928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45931.452600925928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45931.452600925928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45931.452600925928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45931.452600925928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45931.452600925928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45931.452600925928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45931.452600925928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45931.452600925928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45931.452600925928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45931.452600925928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45931.452600925928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45931.452600925928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45931.452600925928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45931.452600925928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45931.452600925928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45931.452600925928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45931.452600925928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45931.452600925928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45931.452600925928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45931.452600925928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45931.452600925928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45931.452600925928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45931.452600925928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45931.452600925928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45931.452600925928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45931.452600925928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45931.452600925928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45931.452600925928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45931.452600925928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45931.452600925928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45931.452600925928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45931.452600925928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45931.452600925928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45931.452600925928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45931.452600925928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45931.452600925928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45931.452600925928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45931.452600925928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45931.452600925928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45931.452600925928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45931.452600925928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45931.452600925928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45931.452600925928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45931.452600925928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45931.452600925928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45931.452600925928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45931.452600925928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45931.452600925928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45931.452600925928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45931.452600925928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45931.452600925928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45931.452600925928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45931.452600925928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45931.452600925928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45931.452600925928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45931.452600925928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45931.452600925928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45931.452600925928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45931.452600925928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45931.452600925928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45931.452600925928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45931.452600925928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45931.452600925928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45931.452600925928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45931.452600925928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45931.452600925928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45931.452600925928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45931.452600925928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45931.452600925928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45931.452600925928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45931.452600925928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45931.452600925928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45931.452600925928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45931.452600925928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45931.452600925928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45931.452600925928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45931.452600925928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45931.452600925928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45931.452600925928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45931.452600925928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45931.452600925928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45931.452600925928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45931.452600925928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45931.452600925928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45931.452600925928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45931.452600925928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45931.452600925928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45931.452600925928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45931.452600925928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45931.452600925928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45931.452600925928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45931.452600925928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45931.452600925928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45931.452600925928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45931.452600925928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45931.452600925928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45931.452600925928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45931.452600925928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45931.452600925928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45931.452600925928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45931.452600925928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45931.452600925928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45931.452600925928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45931.452600925928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45931.452600925928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45931.452600925928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45931.452600925928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45931.452600925928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45931.452600925928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45931.452600925928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45931.452600925928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45931.452600925928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45931.452600925928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45931.452600925928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45931.452600925928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45931.452600925928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45931.452600925928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45931.452600925928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45931.452600925928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45931.452600925928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45931.452600925928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45931.452600925928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45931.452600925928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45931.452600925928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45931.452600925928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45931.452600925928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45931.452600925928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45931.452600925928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45931.452600925928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45931.452600925928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45931.452600925928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45931.452600925928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45931.452600925928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45931.452600925928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45931.452600925928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45931.452600925928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45931.452600925928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45931.452600925928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45931.452600925928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45931.452600925928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45931.452600925928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45931.452600925928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45931.452600925928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45931.452600925928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45931.452600925928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45931.452600925928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45931.452600925928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45931.452600925928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45931.452600925928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45931.452600925928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45931.452600925928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45931.452600925928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45931.452600925928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45931.452600925928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45931.452600925928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45931.452600925928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45931.452600925928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45931.452600925928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45931.452600925928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45931.452600925928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45931.452600925928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45931.452600925928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45931.452600925928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45931.452600925928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45931.452600925928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45931.452600925928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45931.452600925928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45931.452600925928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45931.452600925928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45931.452600925928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45931.452600925928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45931.452600925928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45931.452600925928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45931.452600925928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45931.452600925928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45931.452600925928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45931.452600925928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45931.452600925928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45931.452600925928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45931.452600925928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45931.452600925928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45931.452600925928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45931.452600925928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45931.452600925928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45931.452600925928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45931.452600925928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45931.452600925928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45931.452600925928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45931.452600925928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45931.452600925928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45931.452600925928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45931.452600925928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45931.452600925928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45931.452600925928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45931.452600925928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45931.452600925928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45931.452600925928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45931.452600925928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45931.452600925928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45931.452600925928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45931.452600925928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45931.452600925928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45931.452600925928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45931.452600925928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45931.452600925928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45931.452600925928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45931.452600925928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45931.452600925928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45931.452600925928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45931.452600925928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45931.452600925928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45931.452600925928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45931.452600925928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45931.452600925928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45931.452600925928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45931.452600925928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45931.452600925928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45931.452600925928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45931.452600925928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45931.452600925928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45931.452600925928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45931.452600925928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45931.452600925928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45931.452600925928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45931.452600925928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45931.452600925928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45931.452600925928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45931.452600925928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45931.452600925928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45931.452600925928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45931.452600925928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45931.452600925928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45931.452600925928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45931.452600925928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45931.452600925928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45931.452600925928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45931.452600925928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45931.452600925928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45931.452600925928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45931.452600925928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45931.452600925928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45931.452600925928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45931.452600925928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45931.452600925928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45931.452600925928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45931.452600925928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45931.452600925928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45931.452600925928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45931.452600925928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45931.452600925928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45931.452600925928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45931.452600925928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45931.452600925928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45931.452600925928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45931.452600925928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45931.452600925928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45931.452600925928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45931.452600925928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45931.452600925928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45931.452600925928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45931.452600925928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45931.452600925928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45931.452600925928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45931.452600925928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45931.452600925928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45931.452600925928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45931.452600925928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45931.452600925928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45931.452600925928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45931.452600925928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45931.452600925928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45931.452600925928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45931.452600925928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45931.452600925928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45931.452600925928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45931.452600925928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45931.452600925928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45931.452600925928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45931.452600925928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45931.452600925928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45931.452600925928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45931.452600925928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45931.452600925928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45931.452600925928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45931.452600925928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45931.452600925928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45931.452600925928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45931.452600925928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45931.452600925928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45931.452600925928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45931.452600925928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45931.452600925928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45931.452600925928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45931.452600925928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45931.452600925928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45931.452600925928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45931.452600925928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45931.452600925928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45931.452600925928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45931.452600925928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45931.452600925928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45931.452600925928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45931.452600925928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45931.452600925928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45931.452600925928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45931.452600925928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45931.452600925928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45931.452600925928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45931.452600925928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45931.452600925928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45931.452600925928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45931.452600925928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45931.452600925928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45931.452600925928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45931.452600925928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45931.452600925928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45931.452600925928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45931.452600925928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45931.452600925928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45931.452600925928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45931.452600925928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45931.452600925928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45931.452600925928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45931.452600925928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45931.452600925928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45931.452600925928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45931.452600925928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45931.452600925928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45931.452600925928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45931.452600925928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45931.452600925928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45931.452600925928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45931.452600925928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45931.452600925928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45931.452600925928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45931.452600925928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45931.452600925928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45931.452600925928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45931.452600925928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45931.452600925928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45931.452600925928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45931.452600925928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45931.452600925928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45931.452600925928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45931.452600925928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45931.452600925928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45931.452600925928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45931.452600925928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45931.452600925928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45931.452600925928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45931.452600925928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45931.452600925928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45931.452600925928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45931.452600925928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45931.452600925928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45931.452600925928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45931.452600925928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45931.452600925928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45931.452600925928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45931.452600925928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45931.452600925928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45931.452600925928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45931.452600925928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45931.452600925928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45931.452600925928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45931.452600925928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45931.452600925928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45931.452600925928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45931.452600925928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45931.452600925928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45931.452600925928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45931.452600925928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45931.452600925928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45931.452600925928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45931.452600925928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45931.452600925928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45931.452600925928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45931.452600925928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45931.452600925928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45931.452600925928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45931.452600925928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45931.452600925928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45931.452600925928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45931.452600925928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45931.452600925928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45931.452600925928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45931.452600925928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45931.452600925928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45931.452600925928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45931.452600925928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45931.452600925928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45931.452600925928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45931.452600925928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45931.452600925928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45931.452600925928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45931.452600925928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45931.452600925928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45931.452600925928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45931.452600925928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45931.452600925928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45931.452600925928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45931.452600925928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45931.452600925928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45931.452600925928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45931.452600925928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45931.452600925928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45931.452600925928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45931.452600925928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45931.452600925928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45931.452600925928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45931.452600925928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45931.452600925928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45931.452600925928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45931.452600925928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45931.452600925928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45931.452600925928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45931.452600925928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45931.452600925928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45931.452600925928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45931.452600925928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45931.452600925928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45931.452600925928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45931.452600925928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45931.452600925928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45931.452600925928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45931.452600925928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45931.452600925928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45931.452600925928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45931.452600925928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45931.452600925928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45931.452600925928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45931.452600925928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45931.452600925928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45931.452600925928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45931.452600925928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45931.452600925928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45931.452600925928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45931.452600925928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45931.452600925928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45931.452600925928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45931.452600925928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45931.452600925928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45931.452600925928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45931.452600925928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45931.452600925928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45931.452600925928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45931.452600925928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45931.452600925928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45931.452600925928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45931.452600925928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45931.452600925928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45931.452600925928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45931.452600925928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45931.452600925928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45931.452600925928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45931.452600925928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45931.452600925928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45931.452600925928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45931.452600925928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45931.452600925928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45931.452600925928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45931.452600925928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45931.452600925928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45931.452600925928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45931.452600925928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45931.452600925928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45931.452600925928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45931.452600925928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45931.452600925928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45931.452600925928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45931.452600925928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45931.452600925928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45931.452600925928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45931.452600925928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45931.452600925928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45931.452600925928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45931.452600925928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45931.452600925928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45931.452600925928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45931.452600925928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45931.452600925928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45931.452600925928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45931.452600925928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45931.452600925928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45931.452600925928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45931.452600925928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45931.452600925928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45931.452600925928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45931.452600925928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45931.452600925928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45931.452600925928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45931.452600925928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45931.452600925928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45931.452600925928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45931.452600925928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45931.452600925928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45931.452600925928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45931.452600925928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45931.452600925928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45931.452600925928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45931.452600925928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45931.452600925928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45931.452600925928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45931.452600925928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45931.452600925928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45931.452600925928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45931.452600925928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45931.452600925928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45931.452600925928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45931.452600925928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45931.452600925928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45931.452600925928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45931.452600925928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45931.452600925928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45931.452600925928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45931.452600925928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45931.452600925928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45931.452600925928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45931.452600925928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45931.452600925928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45931.452600925928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45931.452600925928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45931.452600925928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45931.452600925928</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227.97188333333179</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0.56232314815133577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34878</v>
      </c>
      <c r="E4" s="112" t="s">
        <v>38964</v>
      </c>
      <c r="F4" s="113">
        <v>45931.432766203703</v>
      </c>
      <c r="G4" s="114">
        <f ca="1">IFERROR(NOW()-F4,"")</f>
        <v>1.9834722224914003E-2</v>
      </c>
      <c r="H4" s="113">
        <v>45931.38857638889</v>
      </c>
      <c r="I4" s="110" t="str">
        <f>IFERROR(VLOOKUP(D4,DB!A:F,6,0),"")</f>
        <v>SCECO</v>
      </c>
      <c r="J4" s="110" t="str">
        <f>IFERROR(VLOOKUP(D4,DB!A:G,7,0),"")</f>
        <v>Vandalized</v>
      </c>
      <c r="K4" s="115" t="s">
        <v>39064</v>
      </c>
      <c r="L4" s="107" t="str">
        <f>IFERROR(VLOOKUP(D4,DB!A:I,9,0),"")</f>
        <v>Latis</v>
      </c>
    </row>
    <row r="5" spans="1:16" ht="15" customHeight="1">
      <c r="A5" s="110" t="s">
        <v>39065</v>
      </c>
      <c r="B5" s="110" t="str">
        <f>IFERROR(VLOOKUP(D5,DB!A:K,11,0),"")</f>
        <v>R4</v>
      </c>
      <c r="C5" s="111">
        <v>1</v>
      </c>
      <c r="D5" s="107" t="s">
        <v>37276</v>
      </c>
      <c r="E5" s="112" t="s">
        <v>38964</v>
      </c>
      <c r="F5" s="113"/>
      <c r="G5" s="114">
        <f ca="1">IFERROR(NOW()-F5,"")</f>
        <v>45931.452600925928</v>
      </c>
      <c r="H5" s="113"/>
      <c r="I5" s="110" t="str">
        <f>IFERROR(VLOOKUP(D5,DB!A:F,6,0),"")</f>
        <v>Generator-SG</v>
      </c>
      <c r="J5" s="110" t="str">
        <f>IFERROR(VLOOKUP(D5,DB!A:G,7,0),"")</f>
        <v>Dead</v>
      </c>
      <c r="K5" s="115"/>
      <c r="L5" s="107" t="str">
        <f>IFERROR(VLOOKUP(D5,DB!A:I,9,0),"")</f>
        <v>Latis</v>
      </c>
    </row>
    <row r="6" spans="1:16" ht="15" customHeight="1">
      <c r="A6" s="110"/>
      <c r="B6" s="110" t="str">
        <f>IFERROR(VLOOKUP(D6,DB!A:K,11,0),"")</f>
        <v/>
      </c>
      <c r="C6" s="111"/>
      <c r="D6" s="107"/>
      <c r="E6" s="112"/>
      <c r="F6" s="113"/>
      <c r="G6" s="114">
        <f ca="1">IFERROR(NOW()-F6,"")</f>
        <v>45931.452600925928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45931.452600925928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45931.452600925928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45931.452600925928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45931.452600925928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45931.452600925928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45931.452600925928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45931.452600925928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45931.452600925928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45931.452600925928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45931.452600925928</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45931.452600925928</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45931.452600925928</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45931.452600925928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45931.452600925928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45931.452600925928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45931.452600925928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45931.452600925928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45931.452600925928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45931.452600925928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45931.452600925928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45931.452600925928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45931.452600925928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45931.452600925928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45931.452600925928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45931.452600925928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45931.452600925928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45931.452600925928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45931.452600925928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45931.452600925928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45931.452600925928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45931.452600925928</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39.620540740739671</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5.2637236111113452</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45931.452600925928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45931.452600925928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45931.452600925928</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45931.452600925928</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45931.452600925928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45931.452600925928</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45931.452600925928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45931.452600925928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45931.452600925928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45931.452600925928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45931.452600925928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45931.452600925928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45931.452600925928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45931.452600925928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45931.452600925928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45931.452600925928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45931.452600925928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45931.452600925928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45931.452600925928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45931.452600925928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45931.452600925928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45931.452600925928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45931.452600925928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45931.452600925928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45931.452600925928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45931.452600925928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45931.452600925928</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45931.452600925928</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45931.452600925928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45931.452600925928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45931.452600925928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45931.452600925928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45931.452600925928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45931.452600925928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45931.452600925928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45931.452600925928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45931.452600925928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45931.452600925928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45931.452600925928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45931.452600925928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45931.452600925928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45931.452600925928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45931.452600925928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45931.452600925928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45931.452600925928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45931.452600925928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45931.452600925928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45931.452600925928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45931.452600925928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45931.452600925928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45931.452600925928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45931.452600925928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45931.452600925928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45931.452600925928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45931.452600925928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45931.452600925928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45931.452600925928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45931.452600925928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45931.452600925928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45931.452600925928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45931.452600925928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45931.452600925928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45931.452600925928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45931.452600925928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45931.452600925928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45931.452600925928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45931.452600925928</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45931.452600925928</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45931.452600925928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45931.452600925928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45931.452600925928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45931.452600925928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45931.452600925928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45931.452600925928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45931.452600925928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45931.452600925928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45931.452600925928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45931.452600925928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45931.452600925928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45931.452600925928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45931.452600925928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45931.452600925928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45931.452600925928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45931.452600925928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45931.452600925928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45931.452600925928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45931.452600925928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45931.452600925928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45931.452600925928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45931.452600925928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45931.452600925928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45931.452600925928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45931.452600925928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45931.452600925928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45931.452600925928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45931.452600925928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45931.452600925928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45931.452600925928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45931.452600925928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45931.452600925928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45931.452600925928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45931.452600925928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45931.452600925928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45931.452600925928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45931.452600925928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45931.452600925928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45931.452600925928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45931.452600925928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45931.452600925928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45931.452600925928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45931.452600925928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45931.452600925928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45931.452600925928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45931.452600925928</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45931.452600925928</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45931.452600925928</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45931.452600925928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45931.452600925928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45931.452600925928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45931.452600925928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45931.452600925928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45931.452600925928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45931.452600925928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45931.452600925928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45931.452600925928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45931.452600925928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45931.452600925928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45931.452600925928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45931.452600925928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45931.452600925928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45931.452600925928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45931.452600925928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45931.452600925928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45931.452600925928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45931.452600925928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45931.452600925928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45931.452600925928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45931.452600925928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45931.452600925928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45931.452600925928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45931.452600925928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45931.452600925928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45931.452600925928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45931.452600925928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45931.452600925928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45931.452600925928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45931.452600925928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45931.452600925928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45931.452600925928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45931.452600925928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45931.452600925928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45931.452600925928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45931.452600925928</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45931.452600925928</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45931.452600925928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45931.452600925928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45931.452600925928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45931.452600925928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45931.452600925928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45931.452600925928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45931.452600925928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45931.452600925928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45931.452600925928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45931.452600925928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45931.452600925928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45931.452600925928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45931.452600925928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45931.452600925928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45931.452600925928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45931.452600925928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45931.452600925928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45931.452600925928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45931.452600925928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45931.452600925928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45931.452600925928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45931.452600925928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45931.452600925928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45931.452600925928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45931.452600925928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45931.452600925928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45931.452600925928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45931.452600925928</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45931.452600925928</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45931.452600925928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45931.452600925928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45931.452600925928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45931.452600925928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45931.452600925928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45931.452600925928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45931.452600925928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45931.452600925928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45931.452600925928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45931.452600925928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45931.452600925928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45931.452600925928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45931.452600925928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45931.452600925928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45931.452600925928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45931.452600925928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45931.452600925928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45931.452600925928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45931.452600925928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45931.452600925928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45931.452600925928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45931.452600925928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45931.452600925928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45931.452600925928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45931.452600925928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45931.452600925928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45931.452600925928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45931.452600925928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45931.452600925928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45931.452600925928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45931.452600925928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45931.452600925928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45931.452600925928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45931.452600925928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45931.452600925928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45931.452600925928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45931.452600925928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45931.452600925928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45931.452600925928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45931.452600925928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45931.452600925928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45931.452600925928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45931.452600925928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45931.452600925928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45931.452600925928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45931.452600925928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45931.452600925928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45931.452600925928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45931.452600925928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45931.452600925928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45931.452600925928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45931.452600925928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45931.452600925928</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45931.452600925928</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2.3088856481481344</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4.6797537037055008</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4.335054629635124</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45931.452600925928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45931.452600925928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45931.452600925928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45931.452600925928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45931.452600925928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45931.452600925928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45931.452600925928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45931.452600925928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45931.452600925928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45931.452600925928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45931.452600925928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45931.452600925928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45931.452600925928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45931.452600925928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45931.452600925928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45931.452600925928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45931.452600925928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45931.452600925928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45931.452600925928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45931.452600925928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45931.452600925928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45931.452600925928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45931.452600925928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45931.452600925928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45931.452600925928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45931.452600925928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45931.452600925928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45931.452600925928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45931.452600925928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45931.452600925928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45931.452600925928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45931.452600925928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45931.452600925928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45931.452600925928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45931.452600925928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45931.452600925928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45931.452600925928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45931.452600925928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45931.452600925928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45931.452600925928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45931.452600925928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45931.452600925928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45931.452600925928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45931.452600925928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45931.452600925928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45931.452600925928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45931.452600925928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45931.452600925928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45931.452600925928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45931.452600925928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45931.452600925928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45931.452600925928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45931.452600925928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45931.452600925928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45931.452600925928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45931.452600925928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45931.452600925928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45931.452600925928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45931.452600925928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45931.452600925928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45931.452600925928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45931.452600925928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45931.452600925928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45931.452600925928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45931.452600925928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45931.452600925928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45931.452600925928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45931.452600925928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45931.452600925928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45931.452600925928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45931.452600925928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45931.452600925928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45931.452600925928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45931.452600925928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45931.452600925928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45931.452600925928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45931.452600925928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45931.452600925928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45931.452600925928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45931.452600925928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45931.452600925928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45931.452600925928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45931.452600925928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45931.452600925928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45931.452600925928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45931.452600925928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45931.452600925928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45931.452600925928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45931.452600925928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45931.452600925928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45931.452600925928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45931.452600925928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45931.452600925928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45931.452600925928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45931.452600925928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45931.452600925928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45931.452600925928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45931.452600925928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45931.452600925928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45931.452600925928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45931.452600925928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45931.452600925928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45931.452600925928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45931.452600925928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45931.452600925928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45931.452600925928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45931.452600925928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45931.452600925928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45931.452600925928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45931.452600925928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45931.452600925928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45931.452600925928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45931.452600925928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45931.452600925928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45931.452600925928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45931.452600925928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45931.452600925928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45931.452600925928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45931.452600925928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45931.452600925928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45931.452600925928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45931.452600925928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45931.452600925928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45931.452600925928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45931.452600925928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45931.452600925928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45931.452600925928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45931.452600925928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45931.452600925928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45931.452600925928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45931.452600925928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45931.452600925928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45931.452600925928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45931.452600925928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45931.452600925928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45931.452600925928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45931.452600925928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45931.452600925928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45931.452600925928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45931.452600925928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45931.452600925928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45931.452600925928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45931.452600925928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45931.452600925928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45931.452600925928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45931.452600925928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45931.452600925928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45931.452600925928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45931.452600925928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45931.452600925928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45931.452600925928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45931.452600925928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45931.452600925928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45931.452600925928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45931.452600925928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45931.452600925928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45931.452600925928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45931.452600925928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45931.452600925928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45931.452600925928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45931.452600925928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45931.452600925928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45931.452600925928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45931.452600925928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45931.452600925928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45931.452600925928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45931.452600925928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45931.452600925928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45931.452600925928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45931.452600925928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45931.452600925928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45931.452600925928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45931.452600925928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45931.452600925928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45931.452600925928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45931.452600925928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45931.452600925928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45931.452600925928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45931.452600925928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45931.452600925928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45931.452600925928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45931.452600925928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45931.452600925928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45931.452600925928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45931.452600925928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45931.452600925928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45931.452600925928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45931.452600925928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45931.452600925928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45931.452600925928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45931.452600925928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45931.452600925928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45931.452600925928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45931.452600925928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45931.452600925928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45931.452600925928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45931.452600925928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45931.452600925928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45931.452600925928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45931.452600925928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45931.452600925928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45931.452600925928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45931.452600925928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45931.452600925928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45931.452600925928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45931.452600925928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45931.452600925928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45931.452600925928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45931.452600925928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45931.452600925928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45931.452600925928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45931.452600925928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45931.452600925928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45931.452600925928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45931.452600925928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45931.452600925928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45931.452600925928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45931.452600925928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45931.452600925928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45931.452600925928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45931.452600925928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45931.452600925928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45931.452600925928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45931.452600925928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45931.452600925928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45931.452600925928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45931.452600925928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45931.452600925928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45931.452600925928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45931.452600925928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45931.452600925928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45931.452600925928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45931.452600925928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45931.452600925928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45931.452600925928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45931.452600925928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45931.452600925928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45931.452600925928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45931.452600925928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45931.452600925928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45931.452600925928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45931.452600925928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45931.452600925928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45931.452600925928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45931.452600925928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45931.452600925928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45931.452600925928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45931.452600925928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45931.452600925928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45931.452600925928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45931.452600925928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45931.452600925928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45931.452600925928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45931.452600925928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45931.452600925928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45931.452600925928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45931.452600925928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45931.452600925928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45931.452600925928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45931.452600925928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45931.452600925928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45931.452600925928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45931.452600925928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45931.452600925928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45931.452600925928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45931.452600925928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45931.452600925928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45931.452600925928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45931.452600925928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45931.452600925928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45931.452600925928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45931.452600925928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45931.452600925928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45931.452600925928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45931.452600925928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45931.452600925928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45931.452600925928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45931.452600925928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45931.452600925928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45931.452600925928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45931.452600925928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45931.452600925928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45931.452600925928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45931.452600925928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45931.452600925928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45931.452600925928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45931.452600925928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45931.452600925928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45931.452600925928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45931.452600925928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45931.452600925928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45931.452600925928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45931.452600925928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45931.452600925928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45931.452600925928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45931.452600925928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45931.452600925928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45931.452600925928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45931.452600925928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45931.452600925928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45931.452600925928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45931.452600925928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45931.452600925928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45931.452600925928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45931.452600925928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45931.452600925928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45931.452600925928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45931.452600925928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45931.452600925928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45931.452600925928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45931.452600925928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45931.452600925928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45931.452600925928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45931.452600925928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45931.452600925928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45931.452600925928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45931.452600925928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45931.452600925928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45931.452600925928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45931.452600925928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45931.452600925928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45931.452600925928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45931.452600925928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45931.452600925928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45931.452600925928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45931.452600925928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45931.452600925928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45931.452600925928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45931.452600925928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45931.452600925928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45931.452600925928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45931.452600925928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45931.452600925928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45931.452600925928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45931.452600925928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45931.452600925928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45931.452600925928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