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616" documentId="13_ncr:1_{F6CB121F-512D-4AA6-A0C1-0FB36C537598}" xr6:coauthVersionLast="47" xr6:coauthVersionMax="47" xr10:uidLastSave="{6067CAF5-94E1-46BB-A21B-BADBC853095D}"/>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25" i="6"/>
  <c r="G26" i="6"/>
  <c r="G27"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alcChain>
</file>

<file path=xl/sharedStrings.xml><?xml version="1.0" encoding="utf-8"?>
<sst xmlns="http://schemas.openxmlformats.org/spreadsheetml/2006/main" count="179044" uniqueCount="39113">
  <si>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</si>
  <si>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</si>
  <si>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</si>
  <si>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</si>
  <si>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</si>
  <si>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</si>
  <si>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</si>
  <si>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</si>
  <si>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</si>
  <si>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</si>
  <si>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</si>
  <si>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</si>
  <si>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</si>
  <si>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</si>
  <si>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</si>
  <si>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</si>
  <si>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</si>
  <si>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</si>
  <si>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</si>
  <si>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</si>
  <si>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</si>
  <si>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</si>
  <si>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</si>
  <si>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</si>
  <si>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</si>
  <si>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</si>
  <si>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</si>
  <si>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</si>
  <si>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</si>
  <si>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</si>
  <si>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</si>
  <si>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</si>
  <si>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</si>
  <si>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</si>
  <si>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</si>
  <si>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</si>
  <si>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</si>
  <si>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</si>
  <si>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</si>
  <si>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</si>
  <si>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</si>
  <si>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</si>
  <si>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</si>
  <si>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</si>
  <si>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</si>
  <si>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</si>
  <si>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</si>
  <si>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</si>
  <si>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</si>
  <si>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</si>
  <si>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</si>
  <si>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</si>
  <si>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</si>
  <si>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</si>
  <si>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</si>
  <si>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</si>
  <si>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</si>
  <si>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</si>
  <si>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</si>
  <si>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</si>
  <si>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</si>
  <si>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</si>
  <si>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</si>
  <si>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</si>
  <si>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</si>
  <si>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</si>
  <si>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</si>
  <si>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</si>
  <si>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</si>
  <si>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</si>
  <si>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</si>
  <si>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</si>
  <si>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</si>
  <si>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</si>
  <si>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</si>
  <si>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</si>
  <si>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</si>
  <si>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</si>
  <si>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</si>
  <si>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</si>
  <si>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</si>
  <si>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</si>
  <si>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</si>
  <si>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</si>
  <si>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</si>
  <si>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</si>
  <si>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</si>
  <si>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</si>
  <si>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</si>
  <si>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</si>
  <si>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</si>
  <si>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</si>
  <si>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</si>
  <si>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</si>
  <si>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</si>
  <si>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</si>
  <si>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</si>
  <si>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</si>
  <si>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</si>
  <si>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</si>
  <si>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</si>
  <si>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</si>
  <si>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</si>
  <si>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</si>
  <si>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</si>
  <si>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</si>
  <si>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</si>
  <si>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</si>
  <si>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</si>
  <si>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</si>
  <si>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</si>
  <si>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</si>
  <si>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</si>
  <si>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</si>
  <si>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</si>
  <si>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</si>
  <si>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</si>
  <si>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</si>
  <si>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</si>
  <si>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</si>
  <si>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</si>
  <si>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</si>
  <si>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</si>
  <si>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</si>
  <si>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</si>
  <si>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</si>
  <si>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</si>
  <si>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</si>
  <si>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</si>
  <si>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</si>
  <si>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</si>
  <si>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</si>
  <si>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</si>
  <si>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</si>
  <si>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</si>
  <si>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</si>
  <si>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</si>
  <si>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</si>
  <si>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</si>
  <si>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</si>
  <si>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</si>
  <si>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</si>
  <si>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</si>
  <si>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</si>
  <si>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</si>
  <si>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</si>
  <si>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</si>
  <si>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</si>
  <si>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</si>
  <si>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</si>
  <si>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</si>
  <si>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</si>
  <si>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</si>
  <si>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</si>
  <si>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</si>
  <si>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</si>
  <si>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</si>
  <si>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</si>
  <si>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</si>
  <si>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</si>
  <si>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</si>
  <si>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</si>
  <si>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</si>
  <si>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</si>
  <si>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</si>
  <si>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</si>
  <si>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</si>
  <si>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</si>
  <si>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</si>
  <si>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</si>
  <si>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</si>
  <si>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</si>
  <si>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</si>
  <si>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</si>
  <si>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</si>
  <si>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</si>
  <si>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</si>
  <si>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</si>
  <si>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</si>
  <si>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</si>
  <si>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</si>
  <si>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</si>
  <si>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</si>
  <si>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</si>
  <si>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</si>
  <si>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</si>
  <si>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</si>
  <si>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</si>
  <si>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</si>
  <si>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</si>
  <si>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</si>
  <si>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</si>
  <si>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</si>
  <si>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</si>
  <si>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</si>
  <si>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</si>
  <si>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</si>
  <si>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</si>
  <si>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</si>
  <si>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</si>
  <si>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</si>
  <si>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</si>
  <si>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</si>
  <si>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</si>
  <si>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</si>
  <si>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</si>
  <si>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</si>
  <si>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</si>
  <si>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</si>
  <si>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</si>
  <si>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</si>
  <si>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</si>
  <si>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</si>
  <si>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</si>
  <si>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</si>
  <si>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</si>
  <si>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</si>
  <si>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</si>
  <si>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</si>
  <si>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</si>
  <si>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</si>
  <si>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</si>
  <si>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</si>
  <si>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</si>
  <si>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</si>
  <si>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</si>
  <si>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</si>
  <si>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</si>
  <si>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</si>
  <si>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</si>
  <si>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</si>
  <si>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</si>
  <si>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</si>
  <si>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</si>
  <si>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</si>
  <si>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</si>
  <si>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</si>
  <si>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</si>
  <si>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</si>
  <si>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</si>
  <si>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</si>
  <si>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</si>
  <si>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</si>
  <si>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</si>
  <si>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</si>
  <si>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</si>
  <si>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</si>
  <si>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</si>
  <si>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</si>
  <si>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</si>
  <si>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</si>
  <si>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</si>
  <si>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</si>
  <si>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</si>
  <si>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</si>
  <si>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</si>
  <si>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</si>
  <si>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</si>
  <si>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</si>
  <si>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</si>
  <si>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</si>
  <si>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</si>
  <si>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</si>
  <si>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</si>
  <si>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</si>
  <si>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</si>
  <si>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</si>
  <si>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</si>
  <si>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</si>
  <si>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</si>
  <si>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</si>
  <si>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</si>
  <si>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</si>
  <si>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</si>
  <si>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</si>
  <si>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</si>
  <si>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</si>
  <si>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</si>
  <si>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</si>
  <si>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</si>
  <si>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</si>
  <si>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</si>
  <si>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</si>
  <si>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</si>
  <si>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</si>
  <si>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</si>
  <si>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</si>
  <si>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</si>
  <si>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</si>
  <si>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</si>
  <si>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</si>
  <si>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</si>
  <si>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</si>
  <si>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</si>
  <si>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</si>
  <si>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</si>
  <si>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</si>
  <si>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</si>
  <si>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</si>
  <si>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</si>
  <si>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</si>
  <si>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</si>
  <si>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</si>
  <si>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</si>
  <si>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</si>
  <si>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</si>
  <si>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</si>
  <si>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</si>
  <si>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</si>
  <si>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</si>
  <si>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</si>
  <si>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</si>
  <si>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</si>
  <si>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</si>
  <si>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</si>
  <si>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</si>
  <si>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</si>
  <si>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</si>
  <si>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</si>
  <si>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</si>
  <si>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</si>
  <si>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</si>
  <si>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</si>
  <si>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</si>
  <si>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</si>
  <si>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</si>
  <si>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</si>
  <si>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</si>
  <si>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</si>
  <si>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</si>
  <si>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</si>
  <si>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</si>
  <si>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</si>
  <si>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</si>
  <si>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</si>
  <si>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</si>
  <si>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</si>
  <si>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</si>
  <si>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</si>
  <si>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</si>
  <si>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</si>
  <si>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</si>
  <si>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</si>
  <si>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</si>
  <si>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</si>
  <si>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</si>
  <si>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</si>
  <si>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</si>
  <si>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</si>
  <si>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</si>
  <si>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</si>
  <si>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</si>
  <si>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</si>
  <si>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</si>
  <si>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</si>
  <si>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</si>
  <si>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</si>
  <si>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</si>
  <si>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</si>
  <si>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</si>
  <si>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</si>
  <si>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</si>
  <si>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</si>
  <si>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</si>
  <si>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</si>
  <si>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</si>
  <si>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</si>
  <si>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</si>
  <si>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</si>
  <si>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</si>
  <si>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</si>
  <si>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</si>
  <si>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</si>
  <si>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</si>
  <si>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</si>
  <si>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</si>
  <si>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</si>
  <si>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</si>
  <si>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</si>
  <si>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</si>
  <si>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</si>
  <si>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</si>
  <si>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</si>
  <si>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</si>
  <si>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</si>
  <si>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</si>
  <si>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</si>
  <si>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</si>
  <si>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</si>
  <si>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</si>
  <si>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</si>
  <si>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</si>
  <si>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</si>
  <si>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</si>
  <si>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</si>
  <si>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</si>
  <si>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</si>
  <si>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</si>
  <si>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</si>
  <si>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</si>
  <si>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</si>
  <si>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</si>
  <si>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</si>
  <si>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</si>
  <si>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</si>
  <si>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</si>
  <si>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</si>
  <si>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</si>
  <si>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</si>
  <si>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</si>
  <si>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</si>
  <si>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</si>
  <si>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</si>
  <si>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</si>
  <si>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</si>
  <si>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</si>
  <si>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</si>
  <si>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</si>
  <si>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</si>
  <si>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</si>
  <si>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</si>
  <si>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</si>
  <si>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</si>
  <si>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</si>
  <si>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</si>
  <si>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</si>
  <si>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</si>
  <si>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</si>
  <si>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</si>
  <si>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</si>
  <si>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</si>
  <si>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</si>
  <si>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</si>
  <si>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</si>
  <si>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</si>
  <si>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</si>
  <si>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</si>
  <si>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</si>
  <si>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</si>
  <si>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</si>
  <si>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</si>
  <si>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</si>
  <si>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</si>
  <si>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</si>
  <si>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</si>
  <si>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</si>
  <si>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</si>
  <si>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</si>
  <si>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</si>
  <si>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</si>
  <si>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</si>
  <si>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</si>
  <si>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</si>
  <si>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</si>
  <si>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</si>
  <si>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</si>
  <si>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</si>
  <si>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</si>
  <si>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</si>
  <si>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</si>
  <si>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</si>
  <si>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</si>
  <si>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</si>
  <si>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</si>
  <si>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</si>
  <si>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</si>
  <si>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</si>
  <si>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</si>
  <si>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</si>
  <si>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</si>
  <si>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</si>
  <si>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</si>
  <si>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</si>
  <si>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</si>
  <si>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</si>
  <si>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</si>
  <si>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</si>
  <si>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</si>
  <si>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</si>
  <si>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</si>
  <si>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</si>
  <si>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</si>
  <si>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</si>
  <si>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</si>
  <si>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</si>
  <si>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</si>
  <si>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</si>
  <si>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</si>
  <si>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</si>
  <si>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</si>
  <si>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</si>
  <si>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</si>
  <si>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</si>
  <si>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</si>
  <si>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</si>
  <si>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</si>
  <si>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</si>
  <si>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</si>
  <si>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</si>
  <si>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</si>
  <si>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</si>
  <si>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</si>
  <si>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</si>
  <si>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</si>
  <si>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</si>
  <si>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</si>
  <si>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</si>
  <si>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</si>
  <si>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</si>
  <si>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</si>
  <si>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</si>
  <si>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</si>
  <si>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</si>
  <si>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</si>
  <si>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</si>
  <si>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</si>
  <si>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</si>
  <si>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</si>
  <si>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</si>
  <si>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</si>
  <si>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</si>
  <si>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</si>
  <si>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</si>
  <si>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</si>
  <si>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</si>
  <si>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</si>
  <si>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</si>
  <si>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</si>
  <si>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</si>
  <si>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</si>
  <si>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</si>
  <si>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</si>
  <si>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</si>
  <si>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</si>
  <si>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</si>
  <si>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</si>
  <si>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</si>
  <si>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</si>
  <si>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</si>
  <si>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</si>
  <si>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</si>
  <si>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</si>
  <si>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</si>
  <si>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</si>
  <si>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</si>
  <si>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</si>
  <si>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</si>
  <si>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</si>
  <si>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</si>
  <si>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</si>
  <si>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</si>
  <si>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</si>
  <si>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</si>
  <si>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</si>
  <si>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</si>
  <si>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</si>
  <si>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</si>
  <si>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</si>
  <si>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</si>
  <si>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</si>
  <si>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</si>
  <si>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</si>
  <si>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</si>
  <si>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</si>
  <si>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</si>
  <si>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</si>
  <si>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</si>
  <si>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</si>
  <si>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</si>
  <si>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</si>
  <si>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</si>
  <si>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</si>
  <si>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</si>
  <si>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</si>
  <si>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</si>
  <si>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</si>
  <si>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</si>
  <si>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</si>
  <si>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</si>
  <si>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</si>
  <si>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</si>
  <si>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</si>
  <si>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</si>
  <si>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</si>
  <si>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</si>
  <si>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</si>
  <si>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</si>
  <si>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</si>
  <si>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</si>
  <si>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</si>
  <si>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</si>
  <si>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</si>
  <si>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</si>
  <si>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</si>
  <si>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</si>
  <si>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</si>
  <si>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</si>
  <si>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</si>
  <si>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</si>
  <si>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</si>
  <si>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</si>
  <si>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</si>
  <si>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</si>
  <si>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</si>
  <si>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</si>
  <si>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</si>
  <si>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</si>
  <si>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</si>
  <si>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</si>
  <si>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</si>
  <si>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</si>
  <si>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</si>
  <si>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</si>
  <si>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</si>
  <si>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</si>
  <si>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</si>
  <si>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</si>
  <si>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</si>
  <si>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</si>
  <si>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</si>
  <si>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</si>
  <si>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</si>
  <si>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</si>
  <si>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</si>
  <si>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</si>
  <si>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</si>
  <si>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</si>
  <si>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</si>
  <si>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</si>
  <si>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</si>
  <si>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</si>
  <si>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</si>
  <si>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</si>
  <si>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</si>
  <si>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</si>
  <si>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</si>
  <si>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</si>
  <si>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</si>
  <si>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</si>
  <si>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</si>
  <si>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</si>
  <si>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</si>
  <si>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</si>
  <si>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</si>
  <si>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</si>
  <si>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</si>
  <si>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</si>
  <si>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</si>
  <si>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</si>
  <si>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</si>
  <si>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</si>
  <si>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</si>
  <si>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</si>
  <si>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</si>
  <si>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</si>
  <si>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</si>
  <si>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</si>
  <si>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</si>
  <si>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</si>
  <si>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</si>
  <si>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</si>
  <si>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</si>
  <si>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</si>
  <si>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</si>
  <si>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</si>
  <si>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</si>
  <si>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</si>
  <si>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</si>
  <si>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</si>
  <si>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</si>
  <si>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</si>
  <si>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</si>
  <si>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</si>
  <si>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</si>
  <si>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</si>
  <si>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</si>
  <si>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</si>
  <si>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</si>
  <si>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</si>
  <si>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</si>
  <si>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</si>
  <si>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</si>
  <si>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</si>
  <si>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</si>
  <si>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</si>
  <si>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</si>
  <si>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</si>
  <si>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</si>
  <si>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</si>
  <si>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</si>
  <si>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</si>
  <si>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</si>
  <si>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</si>
  <si>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</si>
  <si>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</si>
  <si>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</si>
  <si>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</si>
  <si>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</si>
  <si>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</si>
  <si>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</si>
  <si>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</si>
  <si>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</si>
  <si>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</si>
  <si>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</si>
  <si>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</si>
  <si>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</si>
  <si>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</si>
  <si>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</si>
  <si>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</si>
  <si>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</si>
  <si>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</si>
  <si>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</si>
  <si>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</si>
  <si>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</si>
  <si>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</si>
  <si>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</si>
  <si>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</si>
  <si>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</si>
  <si>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</si>
  <si>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</si>
  <si>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</si>
  <si>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</si>
  <si>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</si>
  <si>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</si>
  <si>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</si>
  <si>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</si>
  <si>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</si>
  <si>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</si>
  <si>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</si>
  <si>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</si>
  <si>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</si>
  <si>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</si>
  <si>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</si>
  <si>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</si>
  <si>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</si>
  <si>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</si>
  <si>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</si>
  <si>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</si>
  <si>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</si>
  <si>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</si>
  <si>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</si>
  <si>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</si>
  <si>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</si>
  <si>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</si>
  <si>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</si>
  <si>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</si>
  <si>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</si>
  <si>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</si>
  <si>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</si>
  <si>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</si>
  <si>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</si>
  <si>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</si>
  <si>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</si>
  <si>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</si>
  <si>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</si>
  <si>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</si>
  <si>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</si>
  <si>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</si>
  <si>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</si>
  <si>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</si>
  <si>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</si>
  <si>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</si>
  <si>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</si>
  <si>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</si>
  <si>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</si>
  <si>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</si>
  <si>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</si>
  <si>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</si>
  <si>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</si>
  <si>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</si>
  <si>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</si>
  <si>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</si>
  <si>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</si>
  <si>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</si>
  <si>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</si>
  <si>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</si>
  <si>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</si>
  <si>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</si>
  <si>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</si>
  <si>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</si>
  <si>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</si>
  <si>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</si>
  <si>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</si>
  <si>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</si>
  <si>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</si>
  <si>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</si>
  <si>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</si>
  <si>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</si>
  <si>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</si>
  <si>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</si>
  <si>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</si>
  <si>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</si>
  <si>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</si>
  <si>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</si>
  <si>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</si>
  <si>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</si>
  <si>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</si>
  <si>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</si>
  <si>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</si>
  <si>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</si>
  <si>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</si>
  <si>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</si>
  <si>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</si>
  <si>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</si>
  <si>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</si>
  <si>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</si>
  <si>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</si>
  <si>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</si>
  <si>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</si>
  <si>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</si>
  <si>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</si>
  <si>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</si>
  <si>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</si>
  <si>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</si>
  <si>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</si>
  <si>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</si>
  <si>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</si>
  <si>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</si>
  <si>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</si>
  <si>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</si>
  <si>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</si>
  <si>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</si>
  <si>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</si>
  <si>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</si>
  <si>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</si>
  <si>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</si>
  <si>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</si>
  <si>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</si>
  <si>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</si>
  <si>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</si>
  <si>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</si>
  <si>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</si>
  <si>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</si>
  <si>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</si>
  <si>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</si>
  <si>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</si>
  <si>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</si>
  <si>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</si>
  <si>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</si>
  <si>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</si>
  <si>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</si>
  <si>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</si>
  <si>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</si>
  <si>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</si>
  <si>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</si>
  <si>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</si>
  <si>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</si>
  <si>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</si>
  <si>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</si>
  <si>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</si>
  <si>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</si>
  <si>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</si>
  <si>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</si>
  <si>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</si>
  <si>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</si>
  <si>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</si>
  <si>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</si>
  <si>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</si>
  <si>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</si>
  <si>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</si>
  <si>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</si>
  <si>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</si>
  <si>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</si>
  <si>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</si>
  <si>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</si>
  <si>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</si>
  <si>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</si>
  <si>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</si>
  <si>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</si>
  <si>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</si>
  <si>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</si>
  <si>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</si>
  <si>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</si>
  <si>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</si>
  <si>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</si>
  <si>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</si>
  <si>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</si>
  <si>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</si>
  <si>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</si>
  <si>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</si>
  <si>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</si>
  <si>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</si>
  <si>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</si>
  <si>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</si>
  <si>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</si>
  <si>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</si>
  <si>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</si>
  <si>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</si>
  <si>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</si>
  <si>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</si>
  <si>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</si>
  <si>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</si>
  <si>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</si>
  <si>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</si>
  <si>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</si>
  <si>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</si>
  <si>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</si>
  <si>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</si>
  <si>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</si>
  <si>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</si>
  <si>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</si>
  <si>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</si>
  <si>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</si>
  <si>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</si>
  <si>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</si>
  <si>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</si>
  <si>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</si>
  <si>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</si>
  <si>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</si>
  <si>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</si>
  <si>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</si>
  <si>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</si>
  <si>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</si>
  <si>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</si>
  <si>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</si>
  <si>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</si>
  <si>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</si>
  <si>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</si>
  <si>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</si>
  <si>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</si>
  <si>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</si>
  <si>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</si>
  <si>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</si>
  <si>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</si>
  <si>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</si>
  <si>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</si>
  <si>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</si>
  <si>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</si>
  <si>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</si>
  <si>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</si>
  <si>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</si>
  <si>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</si>
  <si>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</si>
  <si>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</si>
  <si>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</si>
  <si>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</si>
  <si>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</si>
  <si>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</si>
  <si>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</si>
  <si>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</si>
  <si>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</si>
  <si>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</si>
  <si>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</si>
  <si>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</si>
  <si>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</si>
  <si>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</si>
  <si>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</si>
  <si>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</si>
  <si>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</si>
  <si>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</si>
  <si>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</si>
  <si>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</si>
  <si>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</si>
  <si>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</si>
  <si>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</si>
  <si>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</si>
  <si>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</si>
  <si>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</si>
  <si>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</si>
  <si>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</si>
  <si>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</si>
  <si>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</si>
  <si>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</si>
  <si>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</si>
  <si>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</si>
  <si>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</si>
  <si>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</si>
  <si>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</si>
  <si>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</si>
  <si>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</si>
  <si>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</si>
  <si>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</si>
  <si>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</si>
  <si>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</si>
  <si>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</si>
  <si>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</si>
  <si>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</si>
  <si>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</si>
  <si>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</si>
  <si>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</si>
  <si>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</si>
  <si>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</si>
  <si>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</si>
  <si>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</si>
  <si>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</si>
  <si>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</si>
  <si>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</si>
  <si>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</si>
  <si>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</si>
  <si>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</si>
  <si>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</si>
  <si>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</si>
  <si>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</si>
  <si>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</si>
  <si>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</si>
  <si>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</si>
  <si>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</si>
  <si>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</si>
  <si>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</si>
  <si>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</si>
  <si>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</si>
  <si>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</si>
  <si>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</si>
  <si>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</si>
  <si>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</si>
  <si>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</si>
  <si>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</si>
  <si>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</si>
  <si>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</si>
  <si>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</si>
  <si>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</si>
  <si>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</si>
  <si>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</si>
  <si>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</si>
  <si>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</si>
  <si>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</si>
  <si>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</si>
  <si>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</si>
  <si>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</si>
  <si>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</si>
  <si>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</si>
  <si>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</si>
  <si>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</si>
  <si>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</si>
  <si>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</si>
  <si>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</si>
  <si>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</si>
  <si>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</si>
  <si>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</si>
  <si>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</si>
  <si>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</si>
  <si>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</si>
  <si>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</si>
  <si>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</si>
  <si>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</si>
  <si>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</si>
  <si>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</si>
  <si>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</si>
  <si>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</si>
  <si>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</si>
  <si>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</si>
  <si>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</si>
  <si>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</si>
  <si>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</si>
  <si>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</si>
  <si>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</si>
  <si>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</si>
  <si>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</si>
  <si>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</si>
  <si>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</si>
  <si>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</si>
  <si>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</si>
  <si>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</si>
  <si>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</si>
  <si>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</si>
  <si>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</si>
  <si>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</si>
  <si>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</si>
  <si>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</si>
  <si>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</si>
  <si>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</si>
  <si>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</si>
  <si>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</si>
  <si>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</si>
  <si>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</si>
  <si>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</si>
  <si>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</si>
  <si>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</si>
  <si>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</si>
  <si>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</si>
  <si>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</si>
  <si>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</si>
  <si>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</si>
  <si>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</si>
  <si>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</si>
  <si>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</si>
  <si>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</si>
  <si>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</si>
  <si>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</si>
  <si>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</si>
  <si>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</si>
  <si>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</si>
  <si>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</si>
  <si>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</si>
  <si>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</si>
  <si>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</si>
  <si>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</si>
  <si>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</si>
  <si>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</si>
  <si>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</si>
  <si>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</si>
  <si>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</si>
  <si>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</si>
  <si>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</si>
  <si>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</si>
  <si>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</si>
  <si>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</si>
  <si>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</si>
  <si>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</si>
  <si>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</si>
  <si>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</si>
  <si>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</si>
  <si>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</si>
  <si>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</si>
  <si>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</si>
  <si>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</si>
  <si>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</si>
  <si>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</si>
  <si>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</si>
  <si>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</si>
  <si>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</si>
  <si>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</si>
  <si>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</si>
  <si>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</si>
  <si>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</si>
  <si>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</si>
  <si>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</si>
  <si>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</si>
  <si>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</si>
  <si>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</si>
  <si>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</si>
  <si>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</si>
  <si>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</si>
  <si>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</si>
  <si>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</si>
  <si>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</si>
  <si>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</si>
  <si>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</si>
  <si>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</si>
  <si>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</si>
  <si>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</si>
  <si>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</si>
  <si>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</si>
  <si>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</si>
  <si>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</si>
  <si>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</si>
  <si>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</si>
  <si>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</si>
  <si>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</si>
  <si>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</si>
  <si>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</si>
  <si>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</si>
  <si>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</si>
  <si>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</si>
  <si>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</si>
  <si>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</si>
  <si>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</si>
  <si>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</si>
  <si>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</si>
  <si>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</si>
  <si>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</si>
  <si>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</si>
  <si>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</si>
  <si>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</si>
  <si>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</si>
  <si>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</si>
  <si>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</si>
  <si>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</si>
  <si>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</si>
  <si>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</si>
  <si>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</si>
  <si>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</si>
  <si>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</si>
  <si>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</si>
  <si>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</si>
  <si>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</si>
  <si>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</si>
  <si>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</si>
  <si>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</si>
  <si>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</si>
  <si>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</si>
  <si>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</si>
  <si>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</si>
  <si>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</si>
  <si>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</si>
  <si>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</si>
  <si>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</si>
  <si>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</si>
  <si>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</si>
  <si>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</si>
  <si>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</si>
  <si>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</si>
  <si>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</si>
  <si>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</si>
  <si>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</si>
  <si>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</si>
  <si>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</si>
  <si>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</si>
  <si>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</si>
  <si>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</si>
  <si>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</si>
  <si>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</si>
  <si>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</si>
  <si>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</si>
  <si>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</si>
  <si>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</si>
  <si>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</si>
  <si>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</si>
  <si>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</si>
  <si>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</si>
  <si>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</si>
  <si>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</si>
  <si>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</si>
  <si>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</si>
  <si>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</si>
  <si>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</si>
  <si>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</si>
  <si>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</si>
  <si>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</si>
  <si>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</si>
  <si>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</si>
  <si>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</si>
  <si>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</si>
  <si>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</si>
  <si>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</si>
  <si>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</si>
  <si>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</si>
  <si>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</si>
  <si>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</si>
  <si>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</si>
  <si>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</si>
  <si>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</si>
  <si>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</si>
  <si>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</si>
  <si>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</si>
  <si>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</si>
  <si>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</si>
  <si>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</si>
  <si>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</si>
  <si>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</si>
  <si>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</si>
  <si>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</si>
  <si>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</si>
  <si>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</si>
  <si>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</si>
  <si>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</si>
  <si>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</si>
  <si>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</si>
  <si>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</si>
  <si>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</si>
  <si>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</si>
  <si>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</si>
  <si>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</si>
  <si>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</si>
  <si>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</si>
  <si>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</si>
  <si>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</si>
  <si>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</si>
  <si>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</si>
  <si>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</si>
  <si>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</si>
  <si>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</si>
  <si>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</si>
  <si>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</si>
  <si>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</si>
  <si>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</si>
  <si>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</si>
  <si>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</si>
  <si>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</si>
  <si>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</si>
  <si>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</si>
  <si>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</si>
  <si>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</si>
  <si>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</si>
  <si>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</si>
  <si>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</si>
  <si>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</si>
  <si>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</si>
  <si>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</si>
  <si>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</si>
  <si>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</si>
  <si>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</si>
  <si>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</si>
  <si>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</si>
  <si>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</si>
  <si>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</si>
  <si>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</si>
  <si>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</si>
  <si>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</si>
  <si>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</si>
  <si>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</si>
  <si>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</si>
  <si>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</si>
  <si>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</si>
  <si>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</si>
  <si>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</si>
  <si>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</si>
  <si>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</si>
  <si>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</si>
  <si>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</si>
  <si>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</si>
  <si>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</si>
  <si>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</si>
  <si>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</si>
  <si>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</si>
  <si>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</si>
  <si>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</si>
  <si>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</si>
  <si>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</si>
  <si>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</si>
  <si>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</si>
  <si>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</si>
  <si>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</si>
  <si>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</si>
  <si>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</si>
  <si>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</si>
  <si>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</si>
  <si>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</si>
  <si>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</si>
  <si>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</si>
  <si>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</si>
  <si>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</si>
  <si>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</si>
  <si>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</si>
  <si>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</si>
  <si>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</si>
  <si>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</si>
  <si>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</si>
  <si>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</si>
  <si>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</si>
  <si>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</si>
  <si>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</si>
  <si>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</si>
  <si>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</si>
  <si>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</si>
  <si>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</si>
  <si>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</si>
  <si>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</si>
  <si>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</si>
  <si>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</si>
  <si>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</si>
  <si>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</si>
  <si>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</si>
  <si>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</si>
  <si>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</si>
  <si>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</si>
  <si>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</si>
  <si>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</si>
  <si>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</si>
  <si>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</si>
  <si>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</si>
  <si>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</si>
  <si>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</si>
  <si>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</si>
  <si>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</si>
  <si>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</si>
  <si>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</si>
  <si>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</si>
  <si>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</si>
  <si>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</si>
  <si>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</si>
  <si>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</si>
  <si>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</si>
  <si>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</si>
  <si>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</si>
  <si>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</si>
  <si>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</si>
  <si>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</si>
  <si>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</si>
  <si>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</si>
  <si>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</si>
  <si>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</si>
  <si>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</si>
  <si>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</si>
  <si>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</si>
  <si>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</si>
  <si>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</si>
  <si>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</si>
  <si>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</si>
  <si>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</si>
  <si>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</si>
  <si>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</si>
  <si>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</si>
  <si>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</si>
  <si>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</si>
  <si>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</si>
  <si>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</si>
  <si>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</si>
  <si>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</si>
  <si>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</si>
  <si>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</si>
  <si>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</si>
  <si>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</si>
  <si>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</si>
  <si>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</si>
  <si>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</si>
  <si>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</si>
  <si>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</si>
  <si>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</si>
  <si>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</si>
  <si>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</si>
  <si>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</si>
  <si>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</si>
  <si>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</si>
  <si>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</si>
  <si>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</si>
  <si>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</si>
  <si>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</si>
  <si>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</si>
  <si>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</si>
  <si>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</si>
  <si>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</si>
  <si>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</si>
  <si>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</si>
  <si>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</si>
  <si>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</si>
  <si>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</si>
  <si>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</si>
  <si>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</si>
  <si>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</si>
  <si>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</si>
  <si>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</si>
  <si>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</si>
  <si>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</si>
  <si>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</si>
  <si>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</si>
  <si>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</si>
  <si>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</si>
  <si>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</si>
  <si>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</si>
  <si>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</si>
  <si>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</si>
  <si>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</si>
  <si>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</si>
  <si>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</si>
  <si>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</si>
  <si>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</si>
  <si>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</si>
  <si>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</si>
  <si>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</si>
  <si>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</si>
  <si>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</si>
  <si>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</si>
  <si>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</si>
  <si>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</si>
  <si>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</si>
  <si>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</si>
  <si>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</si>
  <si>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</si>
  <si>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</si>
  <si>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</si>
  <si>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</si>
  <si>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</si>
  <si>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</si>
  <si>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</si>
  <si>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</si>
  <si>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</si>
  <si>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</si>
  <si>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</si>
  <si>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</si>
  <si>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</si>
  <si>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</si>
  <si>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</si>
  <si>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</si>
  <si>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</si>
  <si>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</si>
  <si>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</si>
  <si>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</si>
  <si>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</si>
  <si>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</si>
  <si>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</si>
  <si>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</si>
  <si>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</si>
  <si>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</si>
  <si>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</si>
  <si>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</si>
  <si>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</si>
  <si>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</si>
  <si>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</si>
  <si>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</si>
  <si>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</si>
  <si>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</si>
  <si>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</si>
  <si>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</si>
  <si>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</si>
  <si>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</si>
  <si>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</si>
  <si>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</si>
  <si>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</si>
  <si>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</si>
  <si>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</si>
  <si>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</si>
  <si>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</si>
  <si>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</si>
  <si>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</si>
  <si>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</si>
  <si>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</si>
  <si>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</si>
  <si>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</si>
  <si>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</si>
  <si>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</si>
  <si>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</si>
  <si>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</si>
  <si>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</si>
  <si>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</si>
  <si>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</si>
  <si>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</si>
  <si>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</si>
  <si>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</si>
  <si>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</si>
  <si>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</si>
  <si>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</si>
  <si>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</si>
  <si>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</si>
  <si>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</si>
  <si>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</si>
  <si>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</si>
  <si>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</si>
  <si>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</si>
  <si>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</si>
  <si>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</si>
  <si>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</si>
  <si>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</si>
  <si>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</si>
  <si>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</si>
  <si>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</si>
  <si>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</si>
  <si>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</si>
  <si>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</si>
  <si>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</si>
  <si>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</si>
  <si>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</si>
  <si>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</si>
  <si>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</si>
  <si>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</si>
  <si>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</si>
  <si>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</si>
  <si>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</si>
  <si>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</si>
  <si>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</si>
  <si>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</si>
  <si>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</si>
  <si>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</si>
  <si>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</si>
  <si>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</si>
  <si>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</si>
  <si>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</si>
  <si>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</si>
  <si>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</si>
  <si>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</si>
  <si>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</si>
  <si>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</si>
  <si>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</si>
  <si>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</si>
  <si>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</si>
  <si>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</si>
  <si>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</si>
  <si>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</si>
  <si>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</si>
  <si>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</si>
  <si>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</si>
  <si>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</si>
  <si>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</si>
  <si>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</si>
  <si>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</si>
  <si>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</si>
  <si>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</si>
  <si>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</si>
  <si>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</si>
  <si>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</si>
  <si>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</si>
  <si>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</si>
  <si>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</si>
  <si>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</si>
  <si>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</si>
  <si>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</si>
  <si>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</si>
  <si>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</si>
  <si>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</si>
  <si>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</si>
  <si>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</si>
  <si>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</si>
  <si>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</si>
  <si>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</si>
  <si>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</si>
  <si>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</si>
  <si>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</si>
  <si>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</si>
  <si>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</si>
  <si>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</si>
  <si>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</si>
  <si>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</si>
  <si>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</si>
  <si>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</si>
  <si>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</si>
  <si>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</si>
  <si>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</si>
  <si>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</si>
  <si>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</si>
  <si>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</si>
  <si>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</si>
  <si>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</si>
  <si>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</si>
  <si>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</si>
  <si>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</si>
  <si>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</si>
  <si>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</si>
  <si>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</si>
  <si>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</si>
  <si>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</si>
  <si>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</si>
  <si>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</si>
  <si>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</si>
  <si>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</si>
  <si>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</si>
  <si>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</si>
  <si>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</si>
  <si>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</si>
  <si>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</si>
  <si>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</si>
  <si>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</si>
  <si>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</si>
  <si>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</si>
  <si>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</si>
  <si>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</si>
  <si>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</si>
  <si>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</si>
  <si>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</si>
  <si>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</si>
  <si>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</si>
  <si>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</si>
  <si>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</si>
  <si>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</si>
  <si>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</si>
  <si>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</si>
  <si>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</si>
  <si>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</si>
  <si>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</si>
  <si>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</si>
  <si>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</si>
  <si>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</si>
  <si>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</si>
  <si>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</si>
  <si>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</si>
  <si>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</si>
  <si>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</si>
  <si>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</si>
  <si>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</si>
  <si>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</si>
  <si>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</si>
  <si>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</si>
  <si>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</si>
  <si>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</si>
  <si>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</si>
  <si>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</si>
  <si>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</si>
  <si>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</si>
  <si>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</si>
  <si>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</si>
  <si>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</si>
  <si>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</si>
  <si>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</si>
  <si>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</si>
  <si>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</si>
  <si>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</si>
  <si>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</si>
  <si>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</si>
  <si>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</si>
  <si>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</si>
  <si>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</si>
  <si>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</si>
  <si>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</si>
  <si>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</si>
  <si>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</si>
  <si>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</si>
  <si>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</si>
  <si>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</si>
  <si>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</si>
  <si>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</si>
  <si>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</si>
  <si>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</si>
  <si>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</si>
  <si>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</si>
  <si>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</si>
  <si>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</si>
  <si>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</si>
  <si>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</si>
  <si>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</si>
  <si>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</si>
  <si>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</si>
  <si>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</si>
  <si>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</si>
  <si>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</si>
  <si>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</si>
  <si>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</si>
  <si>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</si>
  <si>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</si>
  <si>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</si>
  <si>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</si>
  <si>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</si>
  <si>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</si>
  <si>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</si>
  <si>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</si>
  <si>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</si>
  <si>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</si>
  <si>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</si>
  <si>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</si>
  <si>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</si>
  <si>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</si>
  <si>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</si>
  <si>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</si>
  <si>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</si>
  <si>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</si>
  <si>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</si>
  <si>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</si>
  <si>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</si>
  <si>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</si>
  <si>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</si>
  <si>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</si>
  <si>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</si>
  <si>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</si>
  <si>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</si>
  <si>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</si>
  <si>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</si>
  <si>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</si>
  <si>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</si>
  <si>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</si>
  <si>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</si>
  <si>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</si>
  <si>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</si>
  <si>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</si>
  <si>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</si>
  <si>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</si>
  <si>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</si>
  <si>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</si>
  <si>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</si>
  <si>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</si>
  <si>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</si>
  <si>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</si>
  <si>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</si>
  <si>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</si>
  <si>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</si>
  <si>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</si>
  <si>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</si>
  <si>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</si>
  <si>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</si>
  <si>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</si>
  <si>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</si>
  <si>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</si>
  <si>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</si>
  <si>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</si>
  <si>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</si>
  <si>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</si>
  <si>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</si>
  <si>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</si>
  <si>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</si>
  <si>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</si>
  <si>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</si>
  <si>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</si>
  <si>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</si>
  <si>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</si>
  <si>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</si>
  <si>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</si>
  <si>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</si>
  <si>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</si>
  <si>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</si>
  <si>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</si>
  <si>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</si>
  <si>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</si>
  <si>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</si>
  <si>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</si>
  <si>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</si>
  <si>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</si>
  <si>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</si>
  <si>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</si>
  <si>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</si>
  <si>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</si>
  <si>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</si>
  <si>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</si>
  <si>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</si>
  <si>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</si>
  <si>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</si>
  <si>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</si>
  <si>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</si>
  <si>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</si>
  <si>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</si>
  <si>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</si>
  <si>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</si>
  <si>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</si>
  <si>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</si>
  <si>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</si>
  <si>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</si>
  <si>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</si>
  <si>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</si>
  <si>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</si>
  <si>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</si>
  <si>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</si>
  <si>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</si>
  <si>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</si>
  <si>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</si>
  <si>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</si>
  <si>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</si>
  <si>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</si>
  <si>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</si>
  <si>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</si>
  <si>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</si>
  <si>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</si>
  <si>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</si>
  <si>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</si>
  <si>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</si>
  <si>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</si>
  <si>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</si>
  <si>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</si>
  <si>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</si>
  <si>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</si>
  <si>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</si>
  <si>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</si>
  <si>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</si>
  <si>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</si>
  <si>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</si>
  <si>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</si>
  <si>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</si>
  <si>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</si>
  <si>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</si>
  <si>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</si>
  <si>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</si>
  <si>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</si>
  <si>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</si>
  <si>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</si>
  <si>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</si>
  <si>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</si>
  <si>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</si>
  <si>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</si>
  <si>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</si>
  <si>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</si>
  <si>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</si>
  <si>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</si>
  <si>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</si>
  <si>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</si>
  <si>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</si>
  <si>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</si>
  <si>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</si>
  <si>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</si>
  <si>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</si>
  <si>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</si>
  <si>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</si>
  <si>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</si>
  <si>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</si>
  <si>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</si>
  <si>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</si>
  <si>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</si>
  <si>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</si>
  <si>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</si>
  <si>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</si>
  <si>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</si>
  <si>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</si>
  <si>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</si>
  <si>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</si>
  <si>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</si>
  <si>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</si>
  <si>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</si>
  <si>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</si>
  <si>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</si>
  <si>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</si>
  <si>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</si>
  <si>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</si>
  <si>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</si>
  <si>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</si>
  <si>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</si>
  <si>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</si>
  <si>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</si>
  <si>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</si>
  <si>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</si>
  <si>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</si>
  <si>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</si>
  <si>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</si>
  <si>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</si>
  <si>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</si>
  <si>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</si>
  <si>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</si>
  <si>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</si>
  <si>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</si>
  <si>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</si>
  <si>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</si>
  <si>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</si>
  <si>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</si>
  <si>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</si>
  <si>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</si>
  <si>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</si>
  <si>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</si>
  <si>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</si>
  <si>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</si>
  <si>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</si>
  <si>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</si>
  <si>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</si>
  <si>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</si>
  <si>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</si>
  <si>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</si>
  <si>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</si>
  <si>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</si>
  <si>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</si>
  <si>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</si>
  <si>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</si>
  <si>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</si>
  <si>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</si>
  <si>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</si>
  <si>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</si>
  <si>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</si>
  <si>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</si>
  <si>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</si>
  <si>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</si>
  <si>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</si>
  <si>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</si>
  <si>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</si>
  <si>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</si>
  <si>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</si>
  <si>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</si>
  <si>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</si>
  <si>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</si>
  <si>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</si>
  <si>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</si>
  <si>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</si>
  <si>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</si>
  <si>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</si>
  <si>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</si>
  <si>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</si>
  <si>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</si>
  <si>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</si>
  <si>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</si>
  <si>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</si>
  <si>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</si>
  <si>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</si>
  <si>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</si>
  <si>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</si>
  <si>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</si>
  <si>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</si>
  <si>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</si>
  <si>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</si>
  <si>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</si>
  <si>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</si>
  <si>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</si>
  <si>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</si>
  <si>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</si>
  <si>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</si>
  <si>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</si>
  <si>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</si>
  <si>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</si>
  <si>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</si>
  <si>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</si>
  <si>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</si>
  <si>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</si>
  <si>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</si>
  <si>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</si>
  <si>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</si>
  <si>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</si>
  <si>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</si>
  <si>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</si>
  <si>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</si>
  <si>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</si>
  <si>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</si>
  <si>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</si>
  <si>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</si>
  <si>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</si>
  <si>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</si>
  <si>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</si>
  <si>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</si>
  <si>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</si>
  <si>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</si>
  <si>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</si>
  <si>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</si>
  <si>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</si>
  <si>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</si>
  <si>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</si>
  <si>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</si>
  <si>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</si>
  <si>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</si>
  <si>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</si>
  <si>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</si>
  <si>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</si>
  <si>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</si>
  <si>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</si>
  <si>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</si>
  <si>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</si>
  <si>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</si>
  <si>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</si>
  <si>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</si>
  <si>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</si>
  <si>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</si>
  <si>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</si>
  <si>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</si>
  <si>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</si>
  <si>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</si>
  <si>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</si>
  <si>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</si>
  <si>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</si>
  <si>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</si>
  <si>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</si>
  <si>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</si>
  <si>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</si>
  <si>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</si>
  <si>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</si>
  <si>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</si>
  <si>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</si>
  <si>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</si>
  <si>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</si>
  <si>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</si>
  <si>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</si>
  <si>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</si>
  <si>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</si>
  <si>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</si>
  <si>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</si>
  <si>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</si>
  <si>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</si>
  <si>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</si>
  <si>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</si>
  <si>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</si>
  <si>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</si>
  <si>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</si>
  <si>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</si>
  <si>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</si>
  <si>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</si>
  <si>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</si>
  <si>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</si>
  <si>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</si>
  <si>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</si>
  <si>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</si>
  <si>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</si>
  <si>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</si>
  <si>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</si>
  <si>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</si>
  <si>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</si>
  <si>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</si>
  <si>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</si>
  <si>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</si>
  <si>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</si>
  <si>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</si>
  <si>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</si>
  <si>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</si>
  <si>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</si>
  <si>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</si>
  <si>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</si>
  <si>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</si>
  <si>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</si>
  <si>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</si>
  <si>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</si>
  <si>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</si>
  <si>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</si>
  <si>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</si>
  <si>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</si>
  <si>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</si>
  <si>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</si>
  <si>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</si>
  <si>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</si>
  <si>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</si>
  <si>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</si>
  <si>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</si>
  <si>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</si>
  <si>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</si>
  <si>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</si>
  <si>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</si>
  <si>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</si>
  <si>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</si>
  <si>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</si>
  <si>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</si>
  <si>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</si>
  <si>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</si>
  <si>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</si>
  <si>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</si>
  <si>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</si>
  <si>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</si>
  <si>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</si>
  <si>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</si>
  <si>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</si>
  <si>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</si>
  <si>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</si>
  <si>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</si>
  <si>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</si>
  <si>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</si>
  <si>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</si>
  <si>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</si>
  <si>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</si>
  <si>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</si>
  <si>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</si>
  <si>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</si>
  <si>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</si>
  <si>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</si>
  <si>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</si>
  <si>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</si>
  <si>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</si>
  <si>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</si>
  <si>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</si>
  <si>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</si>
  <si>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</si>
  <si>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</si>
  <si>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</si>
  <si>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</si>
  <si>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</si>
  <si>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</si>
  <si>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</si>
  <si>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</si>
  <si>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</si>
  <si>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</si>
  <si>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</si>
  <si>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</si>
  <si>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</si>
  <si>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</si>
  <si>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</si>
  <si>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</si>
  <si>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</si>
  <si>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</si>
  <si>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</si>
  <si>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</si>
  <si>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</si>
  <si>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</si>
  <si>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</si>
  <si>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</si>
  <si>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</si>
  <si>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</si>
  <si>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</si>
  <si>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</si>
  <si>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</si>
  <si>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</si>
  <si>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</si>
  <si>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</si>
  <si>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</si>
  <si>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</si>
  <si>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</si>
  <si>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</si>
  <si>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</si>
  <si>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</si>
  <si>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</si>
  <si>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</si>
  <si>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</si>
  <si>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</si>
  <si>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</si>
  <si>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</si>
  <si>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</si>
  <si>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</si>
  <si>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</si>
  <si>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</si>
  <si>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</si>
  <si>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</si>
  <si>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</si>
  <si>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</si>
  <si>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</si>
  <si>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</si>
  <si>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</si>
  <si>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</si>
  <si>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</si>
  <si>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</si>
  <si>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</si>
  <si>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</si>
  <si>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</si>
  <si>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</si>
  <si>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</si>
  <si>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</si>
  <si>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</si>
  <si>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</si>
  <si>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</si>
  <si>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</si>
  <si>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</si>
  <si>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</si>
  <si>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</si>
  <si>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</si>
  <si>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</si>
  <si>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</si>
  <si>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</si>
  <si>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</si>
  <si>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</si>
  <si>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</si>
  <si>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</si>
  <si>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</si>
  <si>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</si>
  <si>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</si>
  <si>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</si>
  <si>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</si>
  <si>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</si>
  <si>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</si>
  <si>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</si>
  <si>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</si>
  <si>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</si>
  <si>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</si>
  <si>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</si>
  <si>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</si>
  <si>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</si>
  <si>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</si>
  <si>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</si>
  <si>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</si>
  <si>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</si>
  <si>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</si>
  <si>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</si>
  <si>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</si>
  <si>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</si>
  <si>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</si>
  <si>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</si>
  <si>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</si>
  <si>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</si>
  <si>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</si>
  <si>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</si>
  <si>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</si>
  <si>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</si>
  <si>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</si>
  <si>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</si>
  <si>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</si>
  <si>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</si>
  <si>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</si>
  <si>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</si>
  <si>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</si>
  <si>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</si>
  <si>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</si>
  <si>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</si>
  <si>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</si>
  <si>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</si>
  <si>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</si>
  <si>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</si>
  <si>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</si>
  <si>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</si>
  <si>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</si>
  <si>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</si>
  <si>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</si>
  <si>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</si>
  <si>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</si>
  <si>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</si>
  <si>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</si>
  <si>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</si>
  <si>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</si>
  <si>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</si>
  <si>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</si>
  <si>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</si>
  <si>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</si>
  <si>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</si>
  <si>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</si>
  <si>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</si>
  <si>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</si>
  <si>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</si>
  <si>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</si>
  <si>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</si>
  <si>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</si>
  <si>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</si>
  <si>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</si>
  <si>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</si>
  <si>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</si>
  <si>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</si>
  <si>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</si>
  <si>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</si>
  <si>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</si>
  <si>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</si>
  <si>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</si>
  <si>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</si>
  <si>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</si>
  <si>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</si>
  <si>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</si>
  <si>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</si>
  <si>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</si>
  <si>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</si>
  <si>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</si>
  <si>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</si>
  <si>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</si>
  <si>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</si>
  <si>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</si>
  <si>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</si>
  <si>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</si>
  <si>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</si>
  <si>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</si>
  <si>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</si>
  <si>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</si>
  <si>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</si>
  <si>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</si>
  <si>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</si>
  <si>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</si>
  <si>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</si>
  <si>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</si>
  <si>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</si>
  <si>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</si>
  <si>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</si>
  <si>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</si>
  <si>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</si>
  <si>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</si>
  <si>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</si>
  <si>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</si>
  <si>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</si>
  <si>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</si>
  <si>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</si>
  <si>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</si>
  <si>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</si>
  <si>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</si>
  <si>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</si>
  <si>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</si>
  <si>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</si>
  <si>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</si>
  <si>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</si>
  <si>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</si>
  <si>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</si>
  <si>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</si>
  <si>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</si>
  <si>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</si>
  <si>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</si>
  <si>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</si>
  <si>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</si>
  <si>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</si>
  <si>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</si>
  <si>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</si>
  <si>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</si>
  <si>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</si>
  <si>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</si>
  <si>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</si>
  <si>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</si>
  <si>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</si>
  <si>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</si>
  <si>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</si>
  <si>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</si>
  <si>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</si>
  <si>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</si>
  <si>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</si>
  <si>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</si>
  <si>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</si>
  <si>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</si>
  <si>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</si>
  <si>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</si>
  <si>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</si>
  <si>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</si>
  <si>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</si>
  <si>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</si>
  <si>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</si>
  <si>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</si>
  <si>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</si>
  <si>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</si>
  <si>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</si>
  <si>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</si>
  <si>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</si>
  <si>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</si>
  <si>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</si>
  <si>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</si>
  <si>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</si>
  <si>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</si>
  <si>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</si>
  <si>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</si>
  <si>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</si>
  <si>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</si>
  <si>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</si>
  <si>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</si>
  <si>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</si>
  <si>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</si>
  <si>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</si>
  <si>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</si>
  <si>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</si>
  <si>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</si>
  <si>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</si>
  <si>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</si>
  <si>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</si>
  <si>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</si>
  <si>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</si>
  <si>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</si>
  <si>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</si>
  <si>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</si>
  <si>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</si>
  <si>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</si>
  <si>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</si>
  <si>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</si>
  <si>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</si>
  <si>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</si>
  <si>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</si>
  <si>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</si>
  <si>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</si>
  <si>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</si>
  <si>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</si>
  <si>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</si>
  <si>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</si>
  <si>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</si>
  <si>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</si>
  <si>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</si>
  <si>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</si>
  <si>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</si>
  <si>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</si>
  <si>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</si>
  <si>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</si>
  <si>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</si>
  <si>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</si>
  <si>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</si>
  <si>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</si>
  <si>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</si>
  <si>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</si>
  <si>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</si>
  <si>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</si>
  <si>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</si>
  <si>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</si>
  <si>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</si>
  <si>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</si>
  <si>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</si>
  <si>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</si>
  <si>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</si>
  <si>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</si>
  <si>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</si>
  <si>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</si>
  <si>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</si>
  <si>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</si>
  <si>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</si>
  <si>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</si>
  <si>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</si>
  <si>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</si>
  <si>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</si>
  <si>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</si>
  <si>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</si>
  <si>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</si>
  <si>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</si>
  <si>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</si>
  <si>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</si>
  <si>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</si>
  <si>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</si>
  <si>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</si>
  <si>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</si>
  <si>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</si>
  <si>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</si>
  <si>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</si>
  <si>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</si>
  <si>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</si>
  <si>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</si>
  <si>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</si>
  <si>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</si>
  <si>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</si>
  <si>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</si>
  <si>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</si>
  <si>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</si>
  <si>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</si>
  <si>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</si>
  <si>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</si>
  <si>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</si>
  <si>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</si>
  <si>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</si>
  <si>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</si>
  <si>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</si>
  <si>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</si>
  <si>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</si>
  <si>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</si>
  <si>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</si>
  <si>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</si>
  <si>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</si>
  <si>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</si>
  <si>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</si>
  <si>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</si>
  <si>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</si>
  <si>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</si>
  <si>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</si>
  <si>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</si>
  <si>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</si>
  <si>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</si>
  <si>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</si>
  <si>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</si>
  <si>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</si>
  <si>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</si>
  <si>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</si>
  <si>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</si>
  <si>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</si>
  <si>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</si>
  <si>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</si>
  <si>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</si>
  <si>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</si>
  <si>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</si>
  <si>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</si>
  <si>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</si>
  <si>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</si>
  <si>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</si>
  <si>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</si>
  <si>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</si>
  <si>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</si>
  <si>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</si>
  <si>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</si>
  <si>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</si>
  <si>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</si>
  <si>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</si>
  <si>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</si>
  <si>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</si>
  <si>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</si>
  <si>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</si>
  <si>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</si>
  <si>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</si>
  <si>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</si>
  <si>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</si>
  <si>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</si>
  <si>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</si>
  <si>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</si>
  <si>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</si>
  <si>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</si>
  <si>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</si>
  <si>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</si>
  <si>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</si>
  <si>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</si>
  <si>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</si>
  <si>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</si>
  <si>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</si>
  <si>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</si>
  <si>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</si>
  <si>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</si>
  <si>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</si>
  <si>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</si>
  <si>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</si>
  <si>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</si>
  <si>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</si>
  <si>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</si>
  <si>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</si>
  <si>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</si>
  <si>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</si>
  <si>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</si>
  <si>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</si>
  <si>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</si>
  <si>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</si>
  <si>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</si>
  <si>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</si>
  <si>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</si>
  <si>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</si>
  <si>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</si>
  <si>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</si>
  <si>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</si>
  <si>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</si>
  <si>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</si>
  <si>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</si>
  <si>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</si>
  <si>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</si>
  <si>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</si>
  <si>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</si>
  <si>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</si>
  <si>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</si>
  <si>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</si>
  <si>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</si>
  <si>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</si>
  <si>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</si>
  <si>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</si>
  <si>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</si>
  <si>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</si>
  <si>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</si>
  <si>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</si>
  <si>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</si>
  <si>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</si>
  <si>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</si>
  <si>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</si>
  <si>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</si>
  <si>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</si>
  <si>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</si>
  <si>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</si>
  <si>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</si>
  <si>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</si>
  <si>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</si>
  <si>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</si>
  <si>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</si>
  <si>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</si>
  <si>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</si>
  <si>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</si>
  <si>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</si>
  <si>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</si>
  <si>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</si>
  <si>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</si>
  <si>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</si>
  <si>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</si>
  <si>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</si>
  <si>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</si>
  <si>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</si>
  <si>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</si>
  <si>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</si>
  <si>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</si>
  <si>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</si>
  <si>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</si>
  <si>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</si>
  <si>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</si>
  <si>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</si>
  <si>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</si>
  <si>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</si>
  <si>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</si>
  <si>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</si>
  <si>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</si>
  <si>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</si>
  <si>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</si>
  <si>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</si>
  <si>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</si>
  <si>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</si>
  <si>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</si>
  <si>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</si>
  <si>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</si>
  <si>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</si>
  <si>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</si>
  <si>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</si>
  <si>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</si>
  <si>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</si>
  <si>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</si>
  <si>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</si>
  <si>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</si>
  <si>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</si>
  <si>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</si>
  <si>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</si>
  <si>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</si>
  <si>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</si>
  <si>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</si>
  <si>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</si>
  <si>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</si>
  <si>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</si>
  <si>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</si>
  <si>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</si>
  <si>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</si>
  <si>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</si>
  <si>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</si>
  <si>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</si>
  <si>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</si>
  <si>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</si>
  <si>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</si>
  <si>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</si>
  <si>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</si>
  <si>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</si>
  <si>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</si>
  <si>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</si>
  <si>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</si>
  <si>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</si>
  <si>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</si>
  <si>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</si>
  <si>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</si>
  <si>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</si>
  <si>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</si>
  <si>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</si>
  <si>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</si>
  <si>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</si>
  <si>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</si>
  <si>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</si>
  <si>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</si>
  <si>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</si>
  <si>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</si>
  <si>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</si>
  <si>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</si>
  <si>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</si>
  <si>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</si>
  <si>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</si>
  <si>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</si>
  <si>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</si>
  <si>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</si>
  <si>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</si>
  <si>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</si>
  <si>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</si>
  <si>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</si>
  <si>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</si>
  <si>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</si>
  <si>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</si>
  <si>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</si>
  <si>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</si>
  <si>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</si>
  <si>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</si>
  <si>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</si>
  <si>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</si>
  <si>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</si>
  <si>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</si>
  <si>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</si>
  <si>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</si>
  <si>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</si>
  <si>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</si>
  <si>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</si>
  <si>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</si>
  <si>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</si>
  <si>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</si>
  <si>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</si>
  <si>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</si>
  <si>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</si>
  <si>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</si>
  <si>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</si>
  <si>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</si>
  <si>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</si>
  <si>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</si>
  <si>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</si>
  <si>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</si>
  <si>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</si>
  <si>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</si>
  <si>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</si>
  <si>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</si>
  <si>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</si>
  <si>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</si>
  <si>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</si>
  <si>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</si>
  <si>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</si>
  <si>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</si>
  <si>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</si>
  <si>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</si>
  <si>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</si>
  <si>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</si>
  <si>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</si>
  <si>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</si>
  <si>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</si>
  <si>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</si>
  <si>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</si>
  <si>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</si>
  <si>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</si>
  <si>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</si>
  <si>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</si>
  <si>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</si>
  <si>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</si>
  <si>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</si>
  <si>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</si>
  <si>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</si>
  <si>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</si>
  <si>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</si>
  <si>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</si>
  <si>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</si>
  <si>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</si>
  <si>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</si>
  <si>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</si>
  <si>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</si>
  <si>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</si>
  <si>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</si>
  <si>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</si>
  <si>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</si>
  <si>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</si>
  <si>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</si>
  <si>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</si>
  <si>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</si>
  <si>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</si>
  <si>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</si>
  <si>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</si>
  <si>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</si>
  <si>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</si>
  <si>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</si>
  <si>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</si>
  <si>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</si>
  <si>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</si>
  <si>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</si>
  <si>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</si>
  <si>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</si>
  <si>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</si>
  <si>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</si>
  <si>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</si>
  <si>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</si>
  <si>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</si>
  <si>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</si>
  <si>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</si>
  <si>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</si>
  <si>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</si>
  <si>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</si>
  <si>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</si>
  <si>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</si>
  <si>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</si>
  <si>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</si>
  <si>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</si>
  <si>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</si>
  <si>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</si>
  <si>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</si>
  <si>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</si>
  <si>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</si>
  <si>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</si>
  <si>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</si>
  <si>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</si>
  <si>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</si>
  <si>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</si>
  <si>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</si>
  <si>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</si>
  <si>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</si>
  <si>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</si>
  <si>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</si>
  <si>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</si>
  <si>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</si>
  <si>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</si>
  <si>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</si>
  <si>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</si>
  <si>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</si>
  <si>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</si>
  <si>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</si>
  <si>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</si>
  <si>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</si>
  <si>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</si>
  <si>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</si>
  <si>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</si>
  <si>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</si>
  <si>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</si>
  <si>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</si>
  <si>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</si>
  <si>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</si>
  <si>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</si>
  <si>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</si>
  <si>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</si>
  <si>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</si>
  <si>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</si>
  <si>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</si>
  <si>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</si>
  <si>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</si>
  <si>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</si>
  <si>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</si>
  <si>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</si>
  <si>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</si>
  <si>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</si>
  <si>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</si>
  <si>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</si>
  <si>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</si>
  <si>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</si>
  <si>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</si>
  <si>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</si>
  <si>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</si>
  <si>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</si>
  <si>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</si>
  <si>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</si>
  <si>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</si>
  <si>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</si>
  <si>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</si>
  <si>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</si>
  <si>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</si>
  <si>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</si>
  <si>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</si>
  <si>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</si>
  <si>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</si>
  <si>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</si>
  <si>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</si>
  <si>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</si>
  <si>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</si>
  <si>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</si>
  <si>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</si>
  <si>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</si>
  <si>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</si>
  <si>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</si>
  <si>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</si>
  <si>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</si>
  <si>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</si>
  <si>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</si>
  <si>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</si>
  <si>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</si>
  <si>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</si>
  <si>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</si>
  <si>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</si>
  <si>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</si>
  <si>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</si>
  <si>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</si>
  <si>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</si>
  <si>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</si>
  <si>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</si>
  <si>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</si>
  <si>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</si>
  <si>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</si>
  <si>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</si>
  <si>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</si>
  <si>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</si>
  <si>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</si>
  <si>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</si>
  <si>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</si>
  <si>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</si>
  <si>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</si>
  <si>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</si>
  <si>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</si>
  <si>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</si>
  <si>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</si>
  <si>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</si>
  <si>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</si>
  <si>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</si>
  <si>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</si>
  <si>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</si>
  <si>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</si>
  <si>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</si>
  <si>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</si>
  <si>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</si>
  <si>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</si>
  <si>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</si>
  <si>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</si>
  <si>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</si>
  <si>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</si>
  <si>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</si>
  <si>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</si>
  <si>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</si>
  <si>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</si>
  <si>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</si>
  <si>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</si>
  <si>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</si>
  <si>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</si>
  <si>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</si>
  <si>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</si>
  <si>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</si>
  <si>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</si>
  <si>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</si>
  <si>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</si>
  <si>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</si>
  <si>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</si>
  <si>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</si>
  <si>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</si>
  <si>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</si>
  <si>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</si>
  <si>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</si>
  <si>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</si>
  <si>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</si>
  <si>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</si>
  <si>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</si>
  <si>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</si>
  <si>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</si>
  <si>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</si>
  <si>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</si>
  <si>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</si>
  <si>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</si>
  <si>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</si>
  <si>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</si>
  <si>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</si>
  <si>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</si>
  <si>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</si>
  <si>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</si>
  <si>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</si>
  <si>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</si>
  <si>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</si>
  <si>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</si>
  <si>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</si>
  <si>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</si>
  <si>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</si>
  <si>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</si>
  <si>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</si>
  <si>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</si>
  <si>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</si>
  <si>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</si>
  <si>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</si>
  <si>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</si>
  <si>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</si>
  <si>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</si>
  <si>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</si>
  <si>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</si>
  <si>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</si>
  <si>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</si>
  <si>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</si>
  <si>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</si>
  <si>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</si>
  <si>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</si>
  <si>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</si>
  <si>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</si>
  <si>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</si>
  <si>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</si>
  <si>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</si>
  <si>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</si>
  <si>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</si>
  <si>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</si>
  <si>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</si>
  <si>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</si>
  <si>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</si>
  <si>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</si>
  <si>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</si>
  <si>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</si>
  <si>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</si>
  <si>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</si>
  <si>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</si>
  <si>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</si>
  <si>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</si>
  <si>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</si>
  <si>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</si>
  <si>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</si>
  <si>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</si>
  <si>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</si>
  <si>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</si>
  <si>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</si>
  <si>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</si>
  <si>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</si>
  <si>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</si>
  <si>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</si>
  <si>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</si>
  <si>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</si>
  <si>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</si>
  <si>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</si>
  <si>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</si>
  <si>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</si>
  <si>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</si>
  <si>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</si>
  <si>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</si>
  <si>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</si>
  <si>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</si>
  <si>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</si>
  <si>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</si>
  <si>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</si>
  <si>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</si>
  <si>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</si>
  <si>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</si>
  <si>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</si>
  <si>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</si>
  <si>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</si>
  <si>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</si>
  <si>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</si>
  <si>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</si>
  <si>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</si>
  <si>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</si>
  <si>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</si>
  <si>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</si>
  <si>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</si>
  <si>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</si>
  <si>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</si>
  <si>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</si>
  <si>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</si>
  <si>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</si>
  <si>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</si>
  <si>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</si>
  <si>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</si>
  <si>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</si>
  <si>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</si>
  <si>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</si>
  <si>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</si>
  <si>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</si>
  <si>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</si>
  <si>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</si>
  <si>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</si>
  <si>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</si>
  <si>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</si>
  <si>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</si>
  <si>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</si>
  <si>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</si>
  <si>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</si>
  <si>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</si>
  <si>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</si>
  <si>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</si>
  <si>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</si>
  <si>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</si>
  <si>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</si>
  <si>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</si>
  <si>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</si>
  <si>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</si>
  <si>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</si>
  <si>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</si>
  <si>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</si>
  <si>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</si>
  <si>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</si>
  <si>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</si>
  <si>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</si>
  <si>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</si>
  <si>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</si>
  <si>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</si>
  <si>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</si>
  <si>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</si>
  <si>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</si>
  <si>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</si>
  <si>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</si>
  <si>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</si>
  <si>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</si>
  <si>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</si>
  <si>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</si>
  <si>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</si>
  <si>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</si>
  <si>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</si>
  <si>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</si>
  <si>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</si>
  <si>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</si>
  <si>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</si>
  <si>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</si>
  <si>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</si>
  <si>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</si>
  <si>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</si>
  <si>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</si>
  <si>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</si>
  <si>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</si>
  <si>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</si>
  <si>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</si>
  <si>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</si>
  <si>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</si>
  <si>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</si>
  <si>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</si>
  <si>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</si>
  <si>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</si>
  <si>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</si>
  <si>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</si>
  <si>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</si>
  <si>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</si>
  <si>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</si>
  <si>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</si>
  <si>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</si>
  <si>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</si>
  <si>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</si>
  <si>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</si>
  <si>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</si>
  <si>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</si>
  <si>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</si>
  <si>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</si>
  <si>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</si>
  <si>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</si>
  <si>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</si>
  <si>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</si>
  <si>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</si>
  <si>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</si>
  <si>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</si>
  <si>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</si>
  <si>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</si>
  <si>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</si>
  <si>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</si>
  <si>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</si>
  <si>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</si>
  <si>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</si>
  <si>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</si>
  <si>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</si>
  <si>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</si>
  <si>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</si>
  <si>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</si>
  <si>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</si>
  <si>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</si>
  <si>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</si>
  <si>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</si>
  <si>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</si>
  <si>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</si>
  <si>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</si>
  <si>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</si>
  <si>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</si>
  <si>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</si>
  <si>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</si>
  <si>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</si>
  <si>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</si>
  <si>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</si>
  <si>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</si>
  <si>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</si>
  <si>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</si>
  <si>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</si>
  <si>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</si>
  <si>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</si>
  <si>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</si>
  <si>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</si>
  <si>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</si>
  <si>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</si>
  <si>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</si>
  <si>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</si>
  <si>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</si>
  <si>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</si>
  <si>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</si>
  <si>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</si>
  <si>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</si>
  <si>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</si>
  <si>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</si>
  <si>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</si>
  <si>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</si>
  <si>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</si>
  <si>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</si>
  <si>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</si>
  <si>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</si>
  <si>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</si>
  <si>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</si>
  <si>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</si>
  <si>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</si>
  <si>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</si>
  <si>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</si>
  <si>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</si>
  <si>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</si>
  <si>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</si>
  <si>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</si>
  <si>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</si>
  <si>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</si>
  <si>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</si>
  <si>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</si>
  <si>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</si>
  <si>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</si>
  <si>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</si>
  <si>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</si>
  <si>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</si>
  <si>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</si>
  <si>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</si>
  <si>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</si>
  <si>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</si>
  <si>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</si>
  <si>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</si>
  <si>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</si>
  <si>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</si>
  <si>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</si>
  <si>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</si>
  <si>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</si>
  <si>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</si>
  <si>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</si>
  <si>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</si>
  <si>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</si>
  <si>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</si>
  <si>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</si>
  <si>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</si>
  <si>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</si>
  <si>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</si>
  <si>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</si>
  <si>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</si>
  <si>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</si>
  <si>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</si>
  <si>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</si>
  <si>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</si>
  <si>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</si>
  <si>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</si>
  <si>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</si>
  <si>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</si>
  <si>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</si>
  <si>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</si>
  <si>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</si>
  <si>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</si>
  <si>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</si>
  <si>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</si>
  <si>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</si>
  <si>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</si>
  <si>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</si>
  <si>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</si>
  <si>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</si>
  <si>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</si>
  <si>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</si>
  <si>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</si>
  <si>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</si>
  <si>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</si>
  <si>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</si>
  <si>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</si>
  <si>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</si>
  <si>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</si>
  <si>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</si>
  <si>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</si>
  <si>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</si>
  <si>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</si>
  <si>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</si>
  <si>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</si>
  <si>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</si>
  <si>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</si>
  <si>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</si>
  <si>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</si>
  <si>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</si>
  <si>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</si>
  <si>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</si>
  <si>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</si>
  <si>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</si>
  <si>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</si>
  <si>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</si>
  <si>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</si>
  <si>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</si>
  <si>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</si>
  <si>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</si>
  <si>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</si>
  <si>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</si>
  <si>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</si>
  <si>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</si>
  <si>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</si>
  <si>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</si>
  <si>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</si>
  <si>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</si>
  <si>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</si>
  <si>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</si>
  <si>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</si>
  <si>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</si>
  <si>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</si>
  <si>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</si>
  <si>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</si>
  <si>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</si>
  <si>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</si>
  <si>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</si>
  <si>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</si>
  <si>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</si>
  <si>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</si>
  <si>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</si>
  <si>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</si>
  <si>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</si>
  <si>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</si>
  <si>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</si>
  <si>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</si>
  <si>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</si>
  <si>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</si>
  <si>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</si>
  <si>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</si>
  <si>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</si>
  <si>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</si>
  <si>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</si>
  <si>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</si>
  <si>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</si>
  <si>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</si>
  <si>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</si>
  <si>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</si>
  <si>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</si>
  <si>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</si>
  <si>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</si>
  <si>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</si>
  <si>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</si>
  <si>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</si>
  <si>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</si>
  <si>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</si>
  <si>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</si>
  <si>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</si>
  <si>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</si>
  <si>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</si>
  <si>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</si>
  <si>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</si>
  <si>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</si>
  <si>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</si>
  <si>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</si>
  <si>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</si>
  <si>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</si>
  <si>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</si>
  <si>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</si>
  <si>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</si>
  <si>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</si>
  <si>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</si>
  <si>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</si>
  <si>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</si>
  <si>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</si>
  <si>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</si>
  <si>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</si>
  <si>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</si>
  <si>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</si>
  <si>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</si>
  <si>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</si>
  <si>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</si>
  <si>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</si>
  <si>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</si>
  <si>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</si>
  <si>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</si>
  <si>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</si>
  <si>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</si>
  <si>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</si>
  <si>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</si>
  <si>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</si>
  <si>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</si>
  <si>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</si>
  <si>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</si>
  <si>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</si>
  <si>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</si>
  <si>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</si>
  <si>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</si>
  <si>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</si>
  <si>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</si>
  <si>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</si>
  <si>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</si>
  <si>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</si>
  <si>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</si>
  <si>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</si>
  <si>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</si>
  <si>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</si>
  <si>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</si>
  <si>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</si>
  <si>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</si>
  <si>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</si>
  <si>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</si>
  <si>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</si>
  <si>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</si>
  <si>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</si>
  <si>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</si>
  <si>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</si>
  <si>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</si>
  <si>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</si>
  <si>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</si>
  <si>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</si>
  <si>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</si>
  <si>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</si>
  <si>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</si>
  <si>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</si>
  <si>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</si>
  <si>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</si>
  <si>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</si>
  <si>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</si>
  <si>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</si>
  <si>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</si>
  <si>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</si>
  <si>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</si>
  <si>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</si>
  <si>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</si>
  <si>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</si>
  <si>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</si>
  <si>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</si>
  <si>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</si>
  <si>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</si>
  <si>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</si>
  <si>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</si>
  <si>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</si>
  <si>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</si>
  <si>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</si>
  <si>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</si>
  <si>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</si>
  <si>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</si>
  <si>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</si>
  <si>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</si>
  <si>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</si>
  <si>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</si>
  <si>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</si>
  <si>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</si>
  <si>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</si>
  <si>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</si>
  <si>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</si>
  <si>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</si>
  <si>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</si>
  <si>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</si>
  <si>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</si>
  <si>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</si>
  <si>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</si>
  <si>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</si>
  <si>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</si>
  <si>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</si>
  <si>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</si>
  <si>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</si>
  <si>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</si>
  <si>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</si>
  <si>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</si>
  <si>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</si>
  <si>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</si>
  <si>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</si>
  <si>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</si>
  <si>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</si>
  <si>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</si>
  <si>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</si>
  <si>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</si>
  <si>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</si>
  <si>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</si>
  <si>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</si>
  <si>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</si>
  <si>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</si>
  <si>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</si>
  <si>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</si>
  <si>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</si>
  <si>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</si>
  <si>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</si>
  <si>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</si>
  <si>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</si>
  <si>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</si>
  <si>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</si>
  <si>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</si>
  <si>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</si>
  <si>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</si>
  <si>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</si>
  <si>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</si>
  <si>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</si>
  <si>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</si>
  <si>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</si>
  <si>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</si>
  <si>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</si>
  <si>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</si>
  <si>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</si>
  <si>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</si>
  <si>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</si>
  <si>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</si>
  <si>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</si>
  <si>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</si>
  <si>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</si>
  <si>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</si>
  <si>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</si>
  <si>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</si>
  <si>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</si>
  <si>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</si>
  <si>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</si>
  <si>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</si>
  <si>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</si>
  <si>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</si>
  <si>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</si>
  <si>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</si>
  <si>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</si>
  <si>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</si>
  <si>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</si>
  <si>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</si>
  <si>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</si>
  <si>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</si>
  <si>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</si>
  <si>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</si>
  <si>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</si>
  <si>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</si>
  <si>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</si>
  <si>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</si>
  <si>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</si>
  <si>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</si>
  <si>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</si>
  <si>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</si>
  <si>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</si>
  <si>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</si>
  <si>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</si>
  <si>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</si>
  <si>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</si>
  <si>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</si>
  <si>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</si>
  <si>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</si>
  <si>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</si>
  <si>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</si>
  <si>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</si>
  <si>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</si>
  <si>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</si>
  <si>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</si>
  <si>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</si>
  <si>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</si>
  <si>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</si>
  <si>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</si>
  <si>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</si>
  <si>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</si>
  <si>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</si>
  <si>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</si>
  <si>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</si>
  <si>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</si>
  <si>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</si>
  <si>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</si>
  <si>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</si>
  <si>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</si>
  <si>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</si>
  <si>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</si>
  <si>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</si>
  <si>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</si>
  <si>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</si>
  <si>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</si>
  <si>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</si>
  <si>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</si>
  <si>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</si>
  <si>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</si>
  <si>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</si>
  <si>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</si>
  <si>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</si>
  <si>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</si>
  <si>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</si>
  <si>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</si>
  <si>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</si>
  <si>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</si>
  <si>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</si>
  <si>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</si>
  <si>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</si>
  <si>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</si>
  <si>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</si>
  <si>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</si>
  <si>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</si>
  <si>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</si>
  <si>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</si>
  <si>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</si>
  <si>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</si>
  <si>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</si>
  <si>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</si>
  <si>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</si>
  <si>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</si>
  <si>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</si>
  <si>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</si>
  <si>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</si>
  <si>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</si>
  <si>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</si>
  <si>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</si>
  <si>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</si>
  <si>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</si>
  <si>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</si>
  <si>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</si>
  <si>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</si>
  <si>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</si>
  <si>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</si>
  <si>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</si>
  <si>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</si>
  <si>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</si>
  <si>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</si>
  <si>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</si>
  <si>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</si>
  <si>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</si>
  <si>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</si>
  <si>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</si>
  <si>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</si>
  <si>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</si>
  <si>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</si>
  <si>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</si>
  <si>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</si>
  <si>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</si>
  <si>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</si>
  <si>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</si>
  <si>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</si>
  <si>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</si>
  <si>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</si>
  <si>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</si>
  <si>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</si>
  <si>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</si>
  <si>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</si>
  <si>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</si>
  <si>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</si>
  <si>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</si>
  <si>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</si>
  <si>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</si>
  <si>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</si>
  <si>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</si>
  <si>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</si>
  <si>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</si>
  <si>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</si>
  <si>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</si>
  <si>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</si>
  <si>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</si>
  <si>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</si>
  <si>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</si>
  <si>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</si>
  <si>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</si>
  <si>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</si>
  <si>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</si>
  <si>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</si>
  <si>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</si>
  <si>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</si>
  <si>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</si>
  <si>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</si>
  <si>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</si>
  <si>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</si>
  <si>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</si>
  <si>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</si>
  <si>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</si>
  <si>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</si>
  <si>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</si>
  <si>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</si>
  <si>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</si>
  <si>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</si>
  <si>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</si>
  <si>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</si>
  <si>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</si>
  <si>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</si>
  <si>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</si>
  <si>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</si>
  <si>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</si>
  <si>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</si>
  <si>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</si>
  <si>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</si>
  <si>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</si>
  <si>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</si>
  <si>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</si>
  <si>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</si>
  <si>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</si>
  <si>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</si>
  <si>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</si>
  <si>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</si>
  <si>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</si>
  <si>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</si>
  <si>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</si>
  <si>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</si>
  <si>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</si>
  <si>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</si>
  <si>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</si>
  <si>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</si>
  <si>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</si>
  <si>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</si>
  <si>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</si>
  <si>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</si>
  <si>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</si>
  <si>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</si>
  <si>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</si>
  <si>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</si>
  <si>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</si>
  <si>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</si>
  <si>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</si>
  <si>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</si>
  <si>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</si>
  <si>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</si>
  <si>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</si>
  <si>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</si>
  <si>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</si>
  <si>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</si>
  <si>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</si>
  <si>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</si>
  <si>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</si>
  <si>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</si>
  <si>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</si>
  <si>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</si>
  <si>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</si>
  <si>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</si>
  <si>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</si>
  <si>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</si>
  <si>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</si>
  <si>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</si>
  <si>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</si>
  <si>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</si>
  <si>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</si>
  <si>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</si>
  <si>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</si>
  <si>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</si>
  <si>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</si>
  <si>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</si>
  <si>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</si>
  <si>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</si>
  <si>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</si>
  <si>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</si>
  <si>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</si>
  <si>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</si>
  <si>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</si>
  <si>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</si>
  <si>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</si>
  <si>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</si>
  <si>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</si>
  <si>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</si>
  <si>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</si>
  <si>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</si>
  <si>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</si>
  <si>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</si>
  <si>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</si>
  <si>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</si>
  <si>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</si>
  <si>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</si>
  <si>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</si>
  <si>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</si>
  <si>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</si>
  <si>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</si>
  <si>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</si>
  <si>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</si>
  <si>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</si>
  <si>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</si>
  <si>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</si>
  <si>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</si>
  <si>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</si>
  <si>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</si>
  <si>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</si>
  <si>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</si>
  <si>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</si>
  <si>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</si>
  <si>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</si>
  <si>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</si>
  <si>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</si>
  <si>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</si>
  <si>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</si>
  <si>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</si>
  <si>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</si>
  <si>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</si>
  <si>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</si>
  <si>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</si>
  <si>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</si>
  <si>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</si>
  <si>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</si>
  <si>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</si>
  <si>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</si>
  <si>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</si>
  <si>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</si>
  <si>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</si>
  <si>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</si>
  <si>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</si>
  <si>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</si>
  <si>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</si>
  <si>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</si>
  <si>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</si>
  <si>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</si>
  <si>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</si>
  <si>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</si>
  <si>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</si>
  <si>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</si>
  <si>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</si>
  <si>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</si>
  <si>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</si>
  <si>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</si>
  <si>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</si>
  <si>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</si>
  <si>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</si>
  <si>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</si>
  <si>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</si>
  <si>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</si>
  <si>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</si>
  <si>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</si>
  <si>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</si>
  <si>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</si>
  <si>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</si>
  <si>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</si>
  <si>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</si>
  <si>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</si>
  <si>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</si>
  <si>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</si>
  <si>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</si>
  <si>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</si>
  <si>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</si>
  <si>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</si>
  <si>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</si>
  <si>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</si>
  <si>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</si>
  <si>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</si>
  <si>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</si>
  <si>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</si>
  <si>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</si>
  <si>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</si>
  <si>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</si>
  <si>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</si>
  <si>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</si>
  <si>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</si>
  <si>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</si>
  <si>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</si>
  <si>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</si>
  <si>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</si>
  <si>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</si>
  <si>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</si>
  <si>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</si>
  <si>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</si>
  <si>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</si>
  <si>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</si>
  <si>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</si>
  <si>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</si>
  <si>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</si>
  <si>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</si>
  <si>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</si>
  <si>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</si>
  <si>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</si>
  <si>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</si>
  <si>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</si>
  <si>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</si>
  <si>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</si>
  <si>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</si>
  <si>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</si>
  <si>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</si>
  <si>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</si>
  <si>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</si>
  <si>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</si>
  <si>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</si>
  <si>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</si>
  <si>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</si>
  <si>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</si>
  <si>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</si>
  <si>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</si>
  <si>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</si>
  <si>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</si>
  <si>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</si>
  <si>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</si>
  <si>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</si>
  <si>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</si>
  <si>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</si>
  <si>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</si>
  <si>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</si>
  <si>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</si>
  <si>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</si>
  <si>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</si>
  <si>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</si>
  <si>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</si>
  <si>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</si>
  <si>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</si>
  <si>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</si>
  <si>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</si>
  <si>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</si>
  <si>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</si>
  <si>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</si>
  <si>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</si>
  <si>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</si>
  <si>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</si>
  <si>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</si>
  <si>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</si>
  <si>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</si>
  <si>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</si>
  <si>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</si>
  <si>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</si>
  <si>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</si>
  <si>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</si>
  <si>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</si>
  <si>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</si>
  <si>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</si>
  <si>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</si>
  <si>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</si>
  <si>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</si>
  <si>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</si>
  <si>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</si>
  <si>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</si>
  <si>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</si>
  <si>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</si>
  <si>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</si>
  <si>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</si>
  <si>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</si>
  <si>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</si>
  <si>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</si>
  <si>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</si>
  <si>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</si>
  <si>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</si>
  <si>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</si>
  <si>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</si>
  <si>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</si>
  <si>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</si>
  <si>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</si>
  <si>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</si>
  <si>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</si>
  <si>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</si>
  <si>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</si>
  <si>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</si>
  <si>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</si>
  <si>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</si>
  <si>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</si>
  <si>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</si>
  <si>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</si>
  <si>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</si>
  <si>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</si>
  <si>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</si>
  <si>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</si>
  <si>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</si>
  <si>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</si>
  <si>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</si>
  <si>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</si>
  <si>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</si>
  <si>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</si>
  <si>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</si>
  <si>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</si>
  <si>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</si>
  <si>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</si>
  <si>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</si>
  <si>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</si>
  <si>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</si>
  <si>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</si>
  <si>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</si>
  <si>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</si>
  <si>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</si>
  <si>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</si>
  <si>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</si>
  <si>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</si>
  <si>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</si>
  <si>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</si>
  <si>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</si>
  <si>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</si>
  <si>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</si>
  <si>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</si>
  <si>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</si>
  <si>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</si>
  <si>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</si>
  <si>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</si>
  <si>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</si>
  <si>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</si>
  <si>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</si>
  <si>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</si>
  <si>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</si>
  <si>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</si>
  <si>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</si>
  <si>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</si>
  <si>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</si>
  <si>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</si>
  <si>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</si>
  <si>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</si>
  <si>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</si>
  <si>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</si>
  <si>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</si>
  <si>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</si>
  <si>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</si>
  <si>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</si>
  <si>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</si>
  <si>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</si>
  <si>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</si>
  <si>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</si>
  <si>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</si>
  <si>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</si>
  <si>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</si>
  <si>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</si>
  <si>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</si>
  <si>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</si>
  <si>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</si>
  <si>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</si>
  <si>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</si>
  <si>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</si>
  <si>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</si>
  <si>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</si>
  <si>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</si>
  <si>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</si>
  <si>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</si>
  <si>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</si>
  <si>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</si>
  <si>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</si>
  <si>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</si>
  <si>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</si>
  <si>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</si>
  <si>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</si>
  <si>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</si>
  <si>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</si>
  <si>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</si>
  <si>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</si>
  <si>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</si>
  <si>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</si>
  <si>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</si>
  <si>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</si>
  <si>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</si>
  <si>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</si>
  <si>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</si>
  <si>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</si>
  <si>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</si>
  <si>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</si>
  <si>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</si>
  <si>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</si>
  <si>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</si>
  <si>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</si>
  <si>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</si>
  <si>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</si>
  <si>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</si>
  <si>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</si>
  <si>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</si>
  <si>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</si>
  <si>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</si>
  <si>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</si>
  <si>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</si>
  <si>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</si>
  <si>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</si>
  <si>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</si>
  <si>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</si>
  <si>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</si>
  <si>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</si>
  <si>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</si>
  <si>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</si>
  <si>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</si>
  <si>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</si>
  <si>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</si>
  <si>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</si>
  <si>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</si>
  <si>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</si>
  <si>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</si>
  <si>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</si>
  <si>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</si>
  <si>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</si>
  <si>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</si>
  <si>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</si>
  <si>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</si>
  <si>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</si>
  <si>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</si>
  <si>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</si>
  <si>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</si>
  <si>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</si>
  <si>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</si>
  <si>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</si>
  <si>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</si>
  <si>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</si>
  <si>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</si>
  <si>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</si>
  <si>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</si>
  <si>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</si>
  <si>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</si>
  <si>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</si>
  <si>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</si>
  <si>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</si>
  <si>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</si>
  <si>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</si>
  <si>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</si>
  <si>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</si>
  <si>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</si>
  <si>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</si>
  <si>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</si>
  <si>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</si>
  <si>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</si>
  <si>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</si>
  <si>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</si>
  <si>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</si>
  <si>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</si>
  <si>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</si>
  <si>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</si>
  <si>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</si>
  <si>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</si>
  <si>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</si>
  <si>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</si>
  <si>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</si>
  <si>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</si>
  <si>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</si>
  <si>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</si>
  <si>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</si>
  <si>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</si>
  <si>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</si>
  <si>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</si>
  <si>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</si>
  <si>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</si>
  <si>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</si>
  <si>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</si>
  <si>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</si>
  <si>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</si>
  <si>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</si>
  <si>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</si>
  <si>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</si>
  <si>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</si>
  <si>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</si>
  <si>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</si>
  <si>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</si>
  <si>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</si>
  <si>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</si>
  <si>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</si>
  <si>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</si>
  <si>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</si>
  <si>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</si>
  <si>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</si>
  <si>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</si>
  <si>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</si>
  <si>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</si>
  <si>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</si>
  <si>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</si>
  <si>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</si>
  <si>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</si>
  <si>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</si>
  <si>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</si>
  <si>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</si>
  <si>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</si>
  <si>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</si>
  <si>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</si>
  <si>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</si>
  <si>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</si>
  <si>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</si>
  <si>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</si>
  <si>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</si>
  <si>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</si>
  <si>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</si>
  <si>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</si>
  <si>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</si>
  <si>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</si>
  <si>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</si>
  <si>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</si>
  <si>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</si>
  <si>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</si>
  <si>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</si>
  <si>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</si>
  <si>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</si>
  <si>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</si>
  <si>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</si>
  <si>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</si>
  <si>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</si>
  <si>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</si>
  <si>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</si>
  <si>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</si>
  <si>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</si>
  <si>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</si>
  <si>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</si>
  <si>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</si>
  <si>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</si>
  <si>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</si>
  <si>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</si>
  <si>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</si>
  <si>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</si>
  <si>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</si>
  <si>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</si>
  <si>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</si>
  <si>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</si>
  <si>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</si>
  <si>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</si>
  <si>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</si>
  <si>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</si>
  <si>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</si>
  <si>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</si>
  <si>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</si>
  <si>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</si>
  <si>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</si>
  <si>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</si>
  <si>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</si>
  <si>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</si>
  <si>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</si>
  <si>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</si>
  <si>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</si>
  <si>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</si>
  <si>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</si>
  <si>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</si>
  <si>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</si>
  <si>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</si>
  <si>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</si>
  <si>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</si>
  <si>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</si>
  <si>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</si>
  <si>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</si>
  <si>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</si>
  <si>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</si>
  <si>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</si>
  <si>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</si>
  <si>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</si>
  <si>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</si>
  <si>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</si>
  <si>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</si>
  <si>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</si>
  <si>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</si>
  <si>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</si>
  <si>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</si>
  <si>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</si>
  <si>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</si>
  <si>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</si>
  <si>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</si>
  <si>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</si>
  <si>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</si>
  <si>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</si>
  <si>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</si>
  <si>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</si>
  <si>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</si>
  <si>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</si>
  <si>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</si>
  <si>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</si>
  <si>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</si>
  <si>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</si>
  <si>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</si>
  <si>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</si>
  <si>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</si>
  <si>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</si>
  <si>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</si>
  <si>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</si>
  <si>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</si>
  <si>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</si>
  <si>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</si>
  <si>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</si>
  <si>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</si>
  <si>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</si>
  <si>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</si>
  <si>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</si>
  <si>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</si>
  <si>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</si>
  <si>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</si>
  <si>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</si>
  <si>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</si>
  <si>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</si>
  <si>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</si>
  <si>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</si>
  <si>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</si>
  <si>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</si>
  <si>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</si>
  <si>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</si>
  <si>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</si>
  <si>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</si>
  <si>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</si>
  <si>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</si>
  <si>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</si>
  <si>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</si>
  <si>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</si>
  <si>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</si>
  <si>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</si>
  <si>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</si>
  <si>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</si>
  <si>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</si>
  <si>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</si>
  <si>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</si>
  <si>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</si>
  <si>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</si>
  <si>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</si>
  <si>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</si>
  <si>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</si>
  <si>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</si>
  <si>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</si>
  <si>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</si>
  <si>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</si>
  <si>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</si>
  <si>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</si>
  <si>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</si>
  <si>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</si>
  <si>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</si>
  <si>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</si>
  <si>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</si>
  <si>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</si>
  <si>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</si>
  <si>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</si>
  <si>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</si>
  <si>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</si>
  <si>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</si>
  <si>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</si>
  <si>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</si>
  <si>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</si>
  <si>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</si>
  <si>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</si>
  <si>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</si>
  <si>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</si>
  <si>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</si>
  <si>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</si>
  <si>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</si>
  <si>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</si>
  <si>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</si>
  <si>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</si>
  <si>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</si>
  <si>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</si>
  <si>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</si>
  <si>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</si>
  <si>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</si>
  <si>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</si>
  <si>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</si>
  <si>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</si>
  <si>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</si>
  <si>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</si>
  <si>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</si>
  <si>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</si>
  <si>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</si>
  <si>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</si>
  <si>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</si>
  <si>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</si>
  <si>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</si>
  <si>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</si>
  <si>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</si>
  <si>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</si>
  <si>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</si>
  <si>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</si>
  <si>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</si>
  <si>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</si>
  <si>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</si>
  <si>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</si>
  <si>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</si>
  <si>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</si>
  <si>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</si>
  <si>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</si>
  <si>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</si>
  <si>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</si>
  <si>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</si>
  <si>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</si>
  <si>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</si>
  <si>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</si>
  <si>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</si>
  <si>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</si>
  <si>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</si>
  <si>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</si>
  <si>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</si>
  <si>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</si>
  <si>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</si>
  <si>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</si>
  <si>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</si>
  <si>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</si>
  <si>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</si>
  <si>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</si>
  <si>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</si>
  <si>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</si>
  <si>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</si>
  <si>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</si>
  <si>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</si>
  <si>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</si>
  <si>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</si>
  <si>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</si>
  <si>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</si>
  <si>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</si>
  <si>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</si>
  <si>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</si>
  <si>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</si>
  <si>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</si>
  <si>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</si>
  <si>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</si>
  <si>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</si>
  <si>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</si>
  <si>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</si>
  <si>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</si>
  <si>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</si>
  <si>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</si>
  <si>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</si>
  <si>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</si>
  <si>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</si>
  <si>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</si>
  <si>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</si>
  <si>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</si>
  <si>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</si>
  <si>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</si>
  <si>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</si>
  <si>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</si>
  <si>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</si>
  <si>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</si>
  <si>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</si>
  <si>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</si>
  <si>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</si>
  <si>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</si>
  <si>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</si>
  <si>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</si>
  <si>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</si>
  <si>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</si>
  <si>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</si>
  <si>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</si>
  <si>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</si>
  <si>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</si>
  <si>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</si>
  <si>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</si>
  <si>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</si>
  <si>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</si>
  <si>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</si>
  <si>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</si>
  <si>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</si>
  <si>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</si>
  <si>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</si>
  <si>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</si>
  <si>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</si>
  <si>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</si>
  <si>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</si>
  <si>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</si>
  <si>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</si>
  <si>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</si>
  <si>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</si>
  <si>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</si>
  <si>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</si>
  <si>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</si>
  <si>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</si>
  <si>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</si>
  <si>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</si>
  <si>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</si>
  <si>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</si>
  <si>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</si>
  <si>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</si>
  <si>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</si>
  <si>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</si>
  <si>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</si>
  <si>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</si>
  <si>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</si>
  <si>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</si>
  <si>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</si>
  <si>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</si>
  <si>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</si>
  <si>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</si>
  <si>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</si>
  <si>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</si>
  <si>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</si>
  <si>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</si>
  <si>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</si>
  <si>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</si>
  <si>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</si>
  <si>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</si>
  <si>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</si>
  <si>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</si>
  <si>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</si>
  <si>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</si>
  <si>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</si>
  <si>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</si>
  <si>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</si>
  <si>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</si>
  <si>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</si>
  <si>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</si>
  <si>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</si>
  <si>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</si>
  <si>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</si>
  <si>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</si>
  <si>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</si>
  <si>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</si>
  <si>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</si>
  <si>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</si>
  <si>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</si>
  <si>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</si>
  <si>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</si>
  <si>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</si>
  <si>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</si>
  <si>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</si>
  <si>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</si>
  <si>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</si>
  <si>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</si>
  <si>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</si>
  <si>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</si>
  <si>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</si>
  <si>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</si>
  <si>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</si>
  <si>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</si>
  <si>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</si>
  <si>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</si>
  <si>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</si>
  <si>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</si>
  <si>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</si>
  <si>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</si>
  <si>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</si>
  <si>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</si>
  <si>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</si>
  <si>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</si>
  <si>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</si>
  <si>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</si>
  <si>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</si>
  <si>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</si>
  <si>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</si>
  <si>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</si>
  <si>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</si>
  <si>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</si>
  <si>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</si>
  <si>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</si>
  <si>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</si>
  <si>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</si>
  <si>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</si>
  <si>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</si>
  <si>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</si>
  <si>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</si>
  <si>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</si>
  <si>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</si>
  <si>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</si>
  <si>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</si>
  <si>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</si>
  <si>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</si>
  <si>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</si>
  <si>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</si>
  <si>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</si>
  <si>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</si>
  <si>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</si>
  <si>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</si>
  <si>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</si>
  <si>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</si>
  <si>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</si>
  <si>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</si>
  <si>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</si>
  <si>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</si>
  <si>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</si>
  <si>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</si>
  <si>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</si>
  <si>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</si>
  <si>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</si>
  <si>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</si>
  <si>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</si>
  <si>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</si>
  <si>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</si>
  <si>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</si>
  <si>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</si>
  <si>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</si>
  <si>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</si>
  <si>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</si>
  <si>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</si>
  <si>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</si>
  <si>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</si>
  <si>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</si>
  <si>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</si>
  <si>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</si>
  <si>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</si>
  <si>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</si>
  <si>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</si>
  <si>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</si>
  <si>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</si>
  <si>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</si>
  <si>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</si>
  <si>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</si>
  <si>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</si>
  <si>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</si>
  <si>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</si>
  <si>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</si>
  <si>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</si>
  <si>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</si>
  <si>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</si>
  <si>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</si>
  <si>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</si>
  <si>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</si>
  <si>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</si>
  <si>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</si>
  <si>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</si>
  <si>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</si>
  <si>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</si>
  <si>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</si>
  <si>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</si>
  <si>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</si>
  <si>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</si>
  <si>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</si>
  <si>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</si>
  <si>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</si>
  <si>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</si>
  <si>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</si>
  <si>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</si>
  <si>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</si>
  <si>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</si>
  <si>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</si>
  <si>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</si>
  <si>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</si>
  <si>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</si>
  <si>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</si>
  <si>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</si>
  <si>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</si>
  <si>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</si>
  <si>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</si>
  <si>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</si>
  <si>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</si>
  <si>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</si>
  <si>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</si>
  <si>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</si>
  <si>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</si>
  <si>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</si>
  <si>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</si>
  <si>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</si>
  <si>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</si>
  <si>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</si>
  <si>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</si>
  <si>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</si>
  <si>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</si>
  <si>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</si>
  <si>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</si>
  <si>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</si>
  <si>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</si>
  <si>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</si>
  <si>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</si>
  <si>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</si>
  <si>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</si>
  <si>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</si>
  <si>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</si>
  <si>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</si>
  <si>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</si>
  <si>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</si>
  <si>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</si>
  <si>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</si>
  <si>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</si>
  <si>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</si>
  <si>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</si>
  <si>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</si>
  <si>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</si>
  <si>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</si>
  <si>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</si>
  <si>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</si>
  <si>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</si>
  <si>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</si>
  <si>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</si>
  <si>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</si>
  <si>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</si>
  <si>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</si>
  <si>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</si>
  <si>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</si>
  <si>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</si>
  <si>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</si>
  <si>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</si>
  <si>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</si>
  <si>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</si>
  <si>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</si>
  <si>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</si>
  <si>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</si>
  <si>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</si>
  <si>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</si>
  <si>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</si>
  <si>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</si>
  <si>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</si>
  <si>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</si>
  <si>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</si>
  <si>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</si>
  <si>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</si>
  <si>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</si>
  <si>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</si>
  <si>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</si>
  <si>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</si>
  <si>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</si>
  <si>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</si>
  <si>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</si>
  <si>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</si>
  <si>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</si>
  <si>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</si>
  <si>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</si>
  <si>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</si>
  <si>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</si>
  <si>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</si>
  <si>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</si>
  <si>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</si>
  <si>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</si>
  <si>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</si>
  <si>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</si>
  <si>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</si>
  <si>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</si>
  <si>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</si>
  <si>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</si>
  <si>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</si>
  <si>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</si>
  <si>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</si>
  <si>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</si>
  <si>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</si>
  <si>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</si>
  <si>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</si>
  <si>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</si>
  <si>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</si>
  <si>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</si>
  <si>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</si>
  <si>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</si>
  <si>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</si>
  <si>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</si>
  <si>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</si>
  <si>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</si>
  <si>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</si>
  <si>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</si>
  <si>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</si>
  <si>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</si>
  <si>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</si>
  <si>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</si>
  <si>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</si>
  <si>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</si>
  <si>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</si>
  <si>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</si>
  <si>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</si>
  <si>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</si>
  <si>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</si>
  <si>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</si>
  <si>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</si>
  <si>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</si>
  <si>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</si>
  <si>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</si>
  <si>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</si>
  <si>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</si>
  <si>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</si>
  <si>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</si>
  <si>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</si>
  <si>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</si>
  <si>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</si>
  <si>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</si>
  <si>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</si>
  <si>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</si>
  <si>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</si>
  <si>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</si>
  <si>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</si>
  <si>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</si>
  <si>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</si>
  <si>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</si>
  <si>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</si>
  <si>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</si>
  <si>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</si>
  <si>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</si>
  <si>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</si>
  <si>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</si>
  <si>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</si>
  <si>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</si>
  <si>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</si>
  <si>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</si>
  <si>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</si>
  <si>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</si>
  <si>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</si>
  <si>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</si>
  <si>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</si>
  <si>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</si>
  <si>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</si>
  <si>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</si>
  <si>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</si>
  <si>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</si>
  <si>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</si>
  <si>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</si>
  <si>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</si>
  <si>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</si>
  <si>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</si>
  <si>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</si>
  <si>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</si>
  <si>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</si>
  <si>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</si>
  <si>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</si>
  <si>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</si>
  <si>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</si>
  <si>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</si>
  <si>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</si>
  <si>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</si>
  <si>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</si>
  <si>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</si>
  <si>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</si>
  <si>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</si>
  <si>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</si>
  <si>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</si>
  <si>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</si>
  <si>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</si>
  <si>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</si>
  <si>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</si>
  <si>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</si>
  <si>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</si>
  <si>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</si>
  <si>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</si>
  <si>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</si>
  <si>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</si>
  <si>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</si>
  <si>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</si>
  <si>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</si>
  <si>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</si>
  <si>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</si>
  <si>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</si>
  <si>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</si>
  <si>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</si>
  <si>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</si>
  <si>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</si>
  <si>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</si>
  <si>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</si>
  <si>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</si>
  <si>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</si>
  <si>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</si>
  <si>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</si>
  <si>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</si>
  <si>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</si>
  <si>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</si>
  <si>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</si>
  <si>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</si>
  <si>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</si>
  <si>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</si>
  <si>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</si>
  <si>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</si>
  <si>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</si>
  <si>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</si>
  <si>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</si>
  <si>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</si>
  <si>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</si>
  <si>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</si>
  <si>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</si>
  <si>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</si>
  <si>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</si>
  <si>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</si>
  <si>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</si>
  <si>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</si>
  <si>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</si>
  <si>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</si>
  <si>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</si>
  <si>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</si>
  <si>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</si>
  <si>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</si>
  <si>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</si>
  <si>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</si>
  <si>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</si>
  <si>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</si>
  <si>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</si>
  <si>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</si>
  <si>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</si>
  <si>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</si>
  <si>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</si>
  <si>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</si>
  <si>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</si>
  <si>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</si>
  <si>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</si>
  <si>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</si>
  <si>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</si>
  <si>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</si>
  <si>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</si>
  <si>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</si>
  <si>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</si>
  <si>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</si>
  <si>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</si>
  <si>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</si>
  <si>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</si>
  <si>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</si>
  <si>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</si>
  <si>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</si>
  <si>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</si>
  <si>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</si>
  <si>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</si>
  <si>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</si>
  <si>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</si>
  <si>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</si>
  <si>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</si>
  <si>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</si>
  <si>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</si>
  <si>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</si>
  <si>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</si>
  <si>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</si>
  <si>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</si>
  <si>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</si>
  <si>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</si>
  <si>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</si>
  <si>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</si>
  <si>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</si>
  <si>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</si>
  <si>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</si>
  <si>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</si>
  <si>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</si>
  <si>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</si>
  <si>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</si>
  <si>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</si>
  <si>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</si>
  <si>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</si>
  <si>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</si>
  <si>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</si>
  <si>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</si>
  <si>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</si>
  <si>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</si>
  <si>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</si>
  <si>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</si>
  <si>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</si>
  <si>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</si>
  <si>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</si>
  <si>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</si>
  <si>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</si>
  <si>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</si>
  <si>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</si>
  <si>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</si>
  <si>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</si>
  <si>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</si>
  <si>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</si>
  <si>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</si>
  <si>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</si>
  <si>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</si>
  <si>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</si>
  <si>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</si>
  <si>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</si>
  <si>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</si>
  <si>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</si>
  <si>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</si>
  <si>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</si>
  <si>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</si>
  <si>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</si>
  <si>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</si>
  <si>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</si>
  <si>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</si>
  <si>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</si>
  <si>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</si>
  <si>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</si>
  <si>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</si>
  <si>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</si>
  <si>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</si>
  <si>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</si>
  <si>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</si>
  <si>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</si>
  <si>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</si>
  <si>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</si>
  <si>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</si>
  <si>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</si>
  <si>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</si>
  <si>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</si>
  <si>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</si>
  <si>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</si>
  <si>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</si>
  <si>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</si>
  <si>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</si>
  <si>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</si>
  <si>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</si>
  <si>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</si>
  <si>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</si>
  <si>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</si>
  <si>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</si>
  <si>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</si>
  <si>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</si>
  <si>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</si>
  <si>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</si>
  <si>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</si>
  <si>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</si>
  <si>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</si>
  <si>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</si>
  <si>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</si>
  <si>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</si>
  <si>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</si>
  <si>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</si>
  <si>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</si>
  <si>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</si>
  <si>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</si>
  <si>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</si>
  <si>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</si>
  <si>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</si>
  <si>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</si>
  <si>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</si>
  <si>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</si>
  <si>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</si>
  <si>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</si>
  <si>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</si>
  <si>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</si>
  <si>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</si>
  <si>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</si>
  <si>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</si>
  <si>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</si>
  <si>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</si>
  <si>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</si>
  <si>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</si>
  <si>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</si>
  <si>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</si>
  <si>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</si>
  <si>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</si>
  <si>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</si>
  <si>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</si>
  <si>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</si>
  <si>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</si>
  <si>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</si>
  <si>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</si>
  <si>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</si>
  <si>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</si>
  <si>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</si>
  <si>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</si>
  <si>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</si>
  <si>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</si>
  <si>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</si>
  <si>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</si>
  <si>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</si>
  <si>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</si>
  <si>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</si>
  <si>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</si>
  <si>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</si>
  <si>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</si>
  <si>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</si>
  <si>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</si>
  <si>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</si>
  <si>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</si>
  <si>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</si>
  <si>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</si>
  <si>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</si>
  <si>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</si>
  <si>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</si>
  <si>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</si>
  <si>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</si>
  <si>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</si>
  <si>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</si>
  <si>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</si>
  <si>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</si>
  <si>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</si>
  <si>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</si>
  <si>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</si>
  <si>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</si>
  <si>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</si>
  <si>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</si>
  <si>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</si>
  <si>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</si>
  <si>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</si>
  <si>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</si>
  <si>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</si>
  <si>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</si>
  <si>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</si>
  <si>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</si>
  <si>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</si>
  <si>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</si>
  <si>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</si>
  <si>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</si>
  <si>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</si>
  <si>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</si>
  <si>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</si>
  <si>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</si>
  <si>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</si>
  <si>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</si>
  <si>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</si>
  <si>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</si>
  <si>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</si>
  <si>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</si>
  <si>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</si>
  <si>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</si>
  <si>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</si>
  <si>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</si>
  <si>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</si>
  <si>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</si>
  <si>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</si>
  <si>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</si>
  <si>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</si>
  <si>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</si>
  <si>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</si>
  <si>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</si>
  <si>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</si>
  <si>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</si>
  <si>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</si>
  <si>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</si>
  <si>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</si>
  <si>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</si>
  <si>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</si>
  <si>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</si>
  <si>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</si>
  <si>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</si>
  <si>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</si>
  <si>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</si>
  <si>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</si>
  <si>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</si>
  <si>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</si>
  <si>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</si>
  <si>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</si>
  <si>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</si>
  <si>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</si>
  <si>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</si>
  <si>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</si>
  <si>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</si>
  <si>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</si>
  <si>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</si>
  <si>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</si>
  <si>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</si>
  <si>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</si>
  <si>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</si>
  <si>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</si>
  <si>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</si>
  <si>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</si>
  <si>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</si>
  <si>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</si>
  <si>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</si>
  <si>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</si>
  <si>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</si>
  <si>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</si>
  <si>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</si>
  <si>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</si>
  <si>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</si>
  <si>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</si>
  <si>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</si>
  <si>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</si>
  <si>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</si>
  <si>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</si>
  <si>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</si>
  <si>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</si>
  <si>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</si>
  <si>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</si>
  <si>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</si>
  <si>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</si>
  <si>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</si>
  <si>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</si>
  <si>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</si>
  <si>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</si>
  <si>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</si>
  <si>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</si>
  <si>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</si>
  <si>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</si>
  <si>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</si>
  <si>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</si>
  <si>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</si>
  <si>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</si>
  <si>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</si>
  <si>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</si>
  <si>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</si>
  <si>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</si>
  <si>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</si>
  <si>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</si>
  <si>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</si>
  <si>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</si>
  <si>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</si>
  <si>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</si>
  <si>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</si>
  <si>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</si>
  <si>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</si>
  <si>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</si>
  <si>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</si>
  <si>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</si>
  <si>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</si>
  <si>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</si>
  <si>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</si>
  <si>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</si>
  <si>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</si>
  <si>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</si>
  <si>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</si>
  <si>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</si>
  <si>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</si>
  <si>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</si>
  <si>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</si>
  <si>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</si>
  <si>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</si>
  <si>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</si>
  <si>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</si>
  <si>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</si>
  <si>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</si>
  <si>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</si>
  <si>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</si>
  <si>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</si>
  <si>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</si>
  <si>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</si>
  <si>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</si>
  <si>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</si>
  <si>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</si>
  <si>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</si>
  <si>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</si>
  <si>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</si>
  <si>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</si>
  <si>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</si>
  <si>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</si>
  <si>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</si>
  <si>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</si>
  <si>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</si>
  <si>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</si>
  <si>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</si>
  <si>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</si>
  <si>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</si>
  <si>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</si>
  <si>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</si>
  <si>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</si>
  <si>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</si>
  <si>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</si>
  <si>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</si>
  <si>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</si>
  <si>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</si>
  <si>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</si>
  <si>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</si>
  <si>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</si>
  <si>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</si>
  <si>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</si>
  <si>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</si>
  <si>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</si>
  <si>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</si>
  <si>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</si>
  <si>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</si>
  <si>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</si>
  <si>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</si>
  <si>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</si>
  <si>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</si>
  <si>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</si>
  <si>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</si>
  <si>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</si>
  <si>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</si>
  <si>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</si>
  <si>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</si>
  <si>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</si>
  <si>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</si>
  <si>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</si>
  <si>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</si>
  <si>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</si>
  <si>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</si>
  <si>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</si>
  <si>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</si>
  <si>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</si>
  <si>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</si>
  <si>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</si>
  <si>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</si>
  <si>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</si>
  <si>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</si>
  <si>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</si>
  <si>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</si>
  <si>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</si>
  <si>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</si>
  <si>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</si>
  <si>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</si>
  <si>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</si>
  <si>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</si>
  <si>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</si>
  <si>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</si>
  <si>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</si>
  <si>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</si>
  <si>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</si>
  <si>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</si>
  <si>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</si>
  <si>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</si>
  <si>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</si>
  <si>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</si>
  <si>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</si>
  <si>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</si>
  <si>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</si>
  <si>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</si>
  <si>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</si>
  <si>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</si>
  <si>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</si>
  <si>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</si>
  <si>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</si>
  <si>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</si>
  <si>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</si>
  <si>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</si>
  <si>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</si>
  <si>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</si>
  <si>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</si>
  <si>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</si>
  <si>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</si>
  <si>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</si>
  <si>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</si>
  <si>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</si>
  <si>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</si>
  <si>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</si>
  <si>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</si>
  <si>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</si>
  <si>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</si>
  <si>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</si>
  <si>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</si>
  <si>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</si>
  <si>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</si>
  <si>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</si>
  <si>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</si>
  <si>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</si>
  <si>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</si>
  <si>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</si>
  <si>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</si>
  <si>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</si>
  <si>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</si>
  <si>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</si>
  <si>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</si>
  <si>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</si>
  <si>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</si>
  <si>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</si>
  <si>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</si>
  <si>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</si>
  <si>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</si>
  <si>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</si>
  <si>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</si>
  <si>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</si>
  <si>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</si>
  <si>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</si>
  <si>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</si>
  <si>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</si>
  <si>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</si>
  <si>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</si>
  <si>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</si>
  <si>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</si>
  <si>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</si>
  <si>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</si>
  <si>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</si>
  <si>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</si>
  <si>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</si>
  <si>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</si>
  <si>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</si>
  <si>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</si>
  <si>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</si>
  <si>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</si>
  <si>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</si>
  <si>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</si>
  <si>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</si>
  <si>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</si>
  <si>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</si>
  <si>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</si>
  <si>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</si>
  <si>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</si>
  <si>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</si>
  <si>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</si>
  <si>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</si>
  <si>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</si>
  <si>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</si>
  <si>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</si>
  <si>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</si>
  <si>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</si>
  <si>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</si>
  <si>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</si>
  <si>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</si>
  <si>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</si>
  <si>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</si>
  <si>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</si>
  <si>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</si>
  <si>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</si>
  <si>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</si>
  <si>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</si>
  <si>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</si>
  <si>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</si>
  <si>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</si>
  <si>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</si>
  <si>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</si>
  <si>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</si>
  <si>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</si>
  <si>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</si>
  <si>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</si>
  <si>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</si>
  <si>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</si>
  <si>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</si>
  <si>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</si>
  <si>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</si>
  <si>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</si>
  <si>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</si>
  <si>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</si>
  <si>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</si>
  <si>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</si>
  <si>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</si>
  <si>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</si>
  <si>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</si>
  <si>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</si>
  <si>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</si>
  <si>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</si>
  <si>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</si>
  <si>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</si>
  <si>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</si>
  <si>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</si>
  <si>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</si>
  <si>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</si>
  <si>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</si>
  <si>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</si>
  <si>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</si>
  <si>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</si>
  <si>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</si>
  <si>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</si>
  <si>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</si>
  <si>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</si>
  <si>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</si>
  <si>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</si>
  <si>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</si>
  <si>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</si>
  <si>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</si>
  <si>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</si>
  <si>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</si>
  <si>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</si>
  <si>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</si>
  <si>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</si>
  <si>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</si>
  <si>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</si>
  <si>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</si>
  <si>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</si>
  <si>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</si>
  <si>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</si>
  <si>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</si>
  <si>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</si>
  <si>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</si>
  <si>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</si>
  <si>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</si>
  <si>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</si>
  <si>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</si>
  <si>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</si>
  <si>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</si>
  <si>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</si>
  <si>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</si>
  <si>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</si>
  <si>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</si>
  <si>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</si>
  <si>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</si>
  <si>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</si>
  <si>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</si>
  <si>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</si>
  <si>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</si>
  <si>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</si>
  <si>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</si>
  <si>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</si>
  <si>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</si>
  <si>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</si>
  <si>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</si>
  <si>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</si>
  <si>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</si>
  <si>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</si>
  <si>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</si>
  <si>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</si>
  <si>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</si>
  <si>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</si>
  <si>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</si>
  <si>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</si>
  <si>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</si>
  <si>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</si>
  <si>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</si>
  <si>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</si>
  <si>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</si>
  <si>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</si>
  <si>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</si>
  <si>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</si>
  <si>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</si>
  <si>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</si>
  <si>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</si>
  <si>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</si>
  <si>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</si>
  <si>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</si>
  <si>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</si>
  <si>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</si>
  <si>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</si>
  <si>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</si>
  <si>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</si>
  <si>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</si>
  <si>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</si>
  <si>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</si>
  <si>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</si>
  <si>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</si>
  <si>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</si>
  <si>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</si>
  <si>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</si>
  <si>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</si>
  <si>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</si>
  <si>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</si>
  <si>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</si>
  <si>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</si>
  <si>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</si>
  <si>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</si>
  <si>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</si>
  <si>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</si>
  <si>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</si>
  <si>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</si>
  <si>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</si>
  <si>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</si>
  <si>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</si>
  <si>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</si>
  <si>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</si>
  <si>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</si>
  <si>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</si>
  <si>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</si>
  <si>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</si>
  <si>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</si>
  <si>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</si>
  <si>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</si>
  <si>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</si>
  <si>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</si>
  <si>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</si>
  <si>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</si>
  <si>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</si>
  <si>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</si>
  <si>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</si>
  <si>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</si>
  <si>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</si>
  <si>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</si>
  <si>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</si>
  <si>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</si>
  <si>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</si>
  <si>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</si>
  <si>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</si>
  <si>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</si>
  <si>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</si>
  <si>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</si>
  <si>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</si>
  <si>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</si>
  <si>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</si>
  <si>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</si>
  <si>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</si>
  <si>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</si>
  <si>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</si>
  <si>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</si>
  <si>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</si>
  <si>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</si>
  <si>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</si>
  <si>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</si>
  <si>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</si>
  <si>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</si>
  <si>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</si>
  <si>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</si>
  <si>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</si>
  <si>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</si>
  <si>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</si>
  <si>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</si>
  <si>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</si>
  <si>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</si>
  <si>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</si>
  <si>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</si>
  <si>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</si>
  <si>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</si>
  <si>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</si>
  <si>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</si>
  <si>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</si>
  <si>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</si>
  <si>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</si>
  <si>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</si>
  <si>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</si>
  <si>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</si>
  <si>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</si>
  <si>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</si>
  <si>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</si>
  <si>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</si>
  <si>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</si>
  <si>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</si>
  <si>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</si>
  <si>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</si>
  <si>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</si>
  <si>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</si>
  <si>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</si>
  <si>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</si>
  <si>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</si>
  <si>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</si>
  <si>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</si>
  <si>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</si>
  <si>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</si>
  <si>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</si>
  <si>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</si>
  <si>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</si>
  <si>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</si>
  <si>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</si>
  <si>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</si>
  <si>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</si>
  <si>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</si>
  <si>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</si>
  <si>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</si>
  <si>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</si>
  <si>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</si>
  <si>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</si>
  <si>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</si>
  <si>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</si>
  <si>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</si>
  <si>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</si>
  <si>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</si>
  <si>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</si>
  <si>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</si>
  <si>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</si>
  <si>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</si>
  <si>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</si>
  <si>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</si>
  <si>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</si>
  <si>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</si>
  <si>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</si>
  <si>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</si>
  <si>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</si>
  <si>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</si>
  <si>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</si>
  <si>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</si>
  <si>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</si>
  <si>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</si>
  <si>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</si>
  <si>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</si>
  <si>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</si>
  <si>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</si>
  <si>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</si>
  <si>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</si>
  <si>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</si>
  <si>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</si>
  <si>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</si>
  <si>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</si>
  <si>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</si>
  <si>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</si>
  <si>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</si>
  <si>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</si>
  <si>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</si>
  <si>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</si>
  <si>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</si>
  <si>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</si>
  <si>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</si>
  <si>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</si>
  <si>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</si>
  <si>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</si>
  <si>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</si>
  <si>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</si>
  <si>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</si>
  <si>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</si>
  <si>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</si>
  <si>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</si>
  <si>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</si>
  <si>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</si>
  <si>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</si>
  <si>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</si>
  <si>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</si>
  <si>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</si>
  <si>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</si>
  <si>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</si>
  <si>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</si>
  <si>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</si>
  <si>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</si>
  <si>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</si>
  <si>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</si>
  <si>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</si>
  <si>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</si>
  <si>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</si>
  <si>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</si>
  <si>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</si>
  <si>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</si>
  <si>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</si>
  <si>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</si>
  <si>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</si>
  <si>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</si>
  <si>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</si>
  <si>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</si>
  <si>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</si>
  <si>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</si>
  <si>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</si>
  <si>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</si>
  <si>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</si>
  <si>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</si>
  <si>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</si>
  <si>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</si>
  <si>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</si>
  <si>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</si>
  <si>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</si>
  <si>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</si>
  <si>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</si>
  <si>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</si>
  <si>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</si>
  <si>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</si>
  <si>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</si>
  <si>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</si>
  <si>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</si>
  <si>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</si>
  <si>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</si>
  <si>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</si>
  <si>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</si>
  <si>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</si>
  <si>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</si>
  <si>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</si>
  <si>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</si>
  <si>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</si>
  <si>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</si>
  <si>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</si>
  <si>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</si>
  <si>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</si>
  <si>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</si>
  <si>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</si>
  <si>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</si>
  <si>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</si>
  <si>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</si>
  <si>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</si>
  <si>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</si>
  <si>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</si>
  <si>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</si>
  <si>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</si>
  <si>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</si>
  <si>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</si>
  <si>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</si>
  <si>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</si>
  <si>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</si>
  <si>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</si>
  <si>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</si>
  <si>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</si>
  <si>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</si>
  <si>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</si>
  <si>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</si>
  <si>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</si>
  <si>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</si>
  <si>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</si>
  <si>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</si>
  <si>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</si>
  <si>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</si>
  <si>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</si>
  <si>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</si>
  <si>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</si>
  <si>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</si>
  <si>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</si>
  <si>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</si>
  <si>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</si>
  <si>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</si>
  <si>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</si>
  <si>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</si>
  <si>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</si>
  <si>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</si>
  <si>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</si>
  <si>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</si>
  <si>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</si>
  <si>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</si>
  <si>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</si>
  <si>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</si>
  <si>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</si>
  <si>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</si>
  <si>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</si>
  <si>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</si>
  <si>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</si>
  <si>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</si>
  <si>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</si>
  <si>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</si>
  <si>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</si>
  <si>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</si>
  <si>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</si>
  <si>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</si>
  <si>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</si>
  <si>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</si>
  <si>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</si>
  <si>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</si>
  <si>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</si>
  <si>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</si>
  <si>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</si>
  <si>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</si>
  <si>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</si>
  <si>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</si>
  <si>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</si>
  <si>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</si>
  <si>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</si>
  <si>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</si>
  <si>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</si>
  <si>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</si>
  <si>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</si>
  <si>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</si>
  <si>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</si>
  <si>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</si>
  <si>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</si>
  <si>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</si>
  <si>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</si>
  <si>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</si>
  <si>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</si>
  <si>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</si>
  <si>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</si>
  <si>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</si>
  <si>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</si>
  <si>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</si>
  <si>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</si>
  <si>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</si>
  <si>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</si>
  <si>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</si>
  <si>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</si>
  <si>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</si>
  <si>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</si>
  <si>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</si>
  <si>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</si>
  <si>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</si>
  <si>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</si>
  <si>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</si>
  <si>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</si>
  <si>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</si>
  <si>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</si>
  <si>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</si>
  <si>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</si>
  <si>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</si>
  <si>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</si>
  <si>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</si>
  <si>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</si>
  <si>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</si>
  <si>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</si>
  <si>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</si>
  <si>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</si>
  <si>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</si>
  <si>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</si>
  <si>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</si>
  <si>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</si>
  <si>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</si>
  <si>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</si>
  <si>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</si>
  <si>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</si>
  <si>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</si>
  <si>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</si>
  <si>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</si>
  <si>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</si>
  <si>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</si>
  <si>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</si>
  <si>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</si>
  <si>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</si>
  <si>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</si>
  <si>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</si>
  <si>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</si>
  <si>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</si>
  <si>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</si>
  <si>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</si>
  <si>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</si>
  <si>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</si>
  <si>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</si>
  <si>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</si>
  <si>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</si>
  <si>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</si>
  <si>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</si>
  <si>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</si>
  <si>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</si>
  <si>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</si>
  <si>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</si>
  <si>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</si>
  <si>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</si>
  <si>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</si>
  <si>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</si>
  <si>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</si>
  <si>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</si>
  <si>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</si>
  <si>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</si>
  <si>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</si>
  <si>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</si>
  <si>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</si>
  <si>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</si>
  <si>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</si>
  <si>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</si>
  <si>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</si>
  <si>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</si>
  <si>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</si>
  <si>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</si>
  <si>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</si>
  <si>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</si>
  <si>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</si>
  <si>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</si>
  <si>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</si>
  <si>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</si>
  <si>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</si>
  <si>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</si>
  <si>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</si>
  <si>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</si>
  <si>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</si>
  <si>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</si>
  <si>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</si>
  <si>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</si>
  <si>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</si>
  <si>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</si>
  <si>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</si>
  <si>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</si>
  <si>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</si>
  <si>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</si>
  <si>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</si>
  <si>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</si>
  <si>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</si>
  <si>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</si>
  <si>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</si>
  <si>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</si>
  <si>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</si>
  <si>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</si>
  <si>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</si>
  <si>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</si>
  <si>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</si>
  <si>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</si>
  <si>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</si>
  <si>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</si>
  <si>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</si>
  <si>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</si>
  <si>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</si>
  <si>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</si>
  <si>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</si>
  <si>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</si>
  <si>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</si>
  <si>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</si>
  <si>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</si>
  <si>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</si>
  <si>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</si>
  <si>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</si>
  <si>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</si>
  <si>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</si>
  <si>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</si>
  <si>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</si>
  <si>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</si>
  <si>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</si>
  <si>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</si>
  <si>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</si>
  <si>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</si>
  <si>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</si>
  <si>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</si>
  <si>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</si>
  <si>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</si>
  <si>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</si>
  <si>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</si>
  <si>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</si>
  <si>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</si>
  <si>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</si>
  <si>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</si>
  <si>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</si>
  <si>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</si>
  <si>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</si>
  <si>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</si>
  <si>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</si>
  <si>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</si>
  <si>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</si>
  <si>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</si>
  <si>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</si>
  <si>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</si>
  <si>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</si>
  <si>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</si>
  <si>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</si>
  <si>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</si>
  <si>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</si>
  <si>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</si>
  <si>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</si>
  <si>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</si>
  <si>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</si>
  <si>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</si>
  <si>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</si>
  <si>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</si>
  <si>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</si>
  <si>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</si>
  <si>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</si>
  <si>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</si>
  <si>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</si>
  <si>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</si>
  <si>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</si>
  <si>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</si>
  <si>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</si>
  <si>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</si>
  <si>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</si>
  <si>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</si>
  <si>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</si>
  <si>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</si>
  <si>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</si>
  <si>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</si>
  <si>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</si>
  <si>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</si>
  <si>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</si>
  <si>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</si>
  <si>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</si>
  <si>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</si>
  <si>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</si>
  <si>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</si>
  <si>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</si>
  <si>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</si>
  <si>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</si>
  <si>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</si>
  <si>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</si>
  <si>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</si>
  <si>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</si>
  <si>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</si>
  <si>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</si>
  <si>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</si>
  <si>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</si>
  <si>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</si>
  <si>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</si>
  <si>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</si>
  <si>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</si>
  <si>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</si>
  <si>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</si>
  <si>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</si>
  <si>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</si>
  <si>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</si>
  <si>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</si>
  <si>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</si>
  <si>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</si>
  <si>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</si>
  <si>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</si>
  <si>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</si>
  <si>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</si>
  <si>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</si>
  <si>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</si>
  <si>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</si>
  <si>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</si>
  <si>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</si>
  <si>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</si>
  <si>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</si>
  <si>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</si>
  <si>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</si>
  <si>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</si>
  <si>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</si>
  <si>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</si>
  <si>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</si>
  <si>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</si>
  <si>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</si>
  <si>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</si>
  <si>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</si>
  <si>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</si>
  <si>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</si>
  <si>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</si>
  <si>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</si>
  <si>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</si>
  <si>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</si>
  <si>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</si>
  <si>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</si>
  <si>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</si>
  <si>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</si>
  <si>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</si>
  <si>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</si>
  <si>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</si>
  <si>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</si>
  <si>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</si>
  <si>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</si>
  <si>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</si>
  <si>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</si>
  <si>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</si>
  <si>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</si>
  <si>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</si>
  <si>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</si>
  <si>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</si>
  <si>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</si>
  <si>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</si>
  <si>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</si>
  <si>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</si>
  <si>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</si>
  <si>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</si>
  <si>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</si>
  <si>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</si>
  <si>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</si>
  <si>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</si>
  <si>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</si>
  <si>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</si>
  <si>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</si>
  <si>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</si>
  <si>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</si>
  <si>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</si>
  <si>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</si>
  <si>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</si>
  <si>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</si>
  <si>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</si>
  <si>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</si>
  <si>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</si>
  <si>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</si>
  <si>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</si>
  <si>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</si>
  <si>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</si>
  <si>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</si>
  <si>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</si>
  <si>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</si>
  <si>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</si>
  <si>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</si>
  <si>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</si>
  <si>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</si>
  <si>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</si>
  <si>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</si>
  <si>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</si>
  <si>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</si>
  <si>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</si>
  <si>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</si>
  <si>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</si>
  <si>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</si>
  <si>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</si>
  <si>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</si>
  <si>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</si>
  <si>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</si>
  <si>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</si>
  <si>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</si>
  <si>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</si>
  <si>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</si>
  <si>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</si>
  <si>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</si>
  <si>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</si>
  <si>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</si>
  <si>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</si>
  <si>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</si>
  <si>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</si>
  <si>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</si>
  <si>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</si>
  <si>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</si>
  <si>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</si>
  <si>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</si>
  <si>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</si>
  <si>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</si>
  <si>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</si>
  <si>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</si>
  <si>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</si>
  <si>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</si>
  <si>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</si>
  <si>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</si>
  <si>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</si>
  <si>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</si>
  <si>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</si>
  <si>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</si>
  <si>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</si>
  <si>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</si>
  <si>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</si>
  <si>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</si>
  <si>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</si>
  <si>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</si>
  <si>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</si>
  <si>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</si>
  <si>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</si>
  <si>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</si>
  <si>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</si>
  <si>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</si>
  <si>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</si>
  <si>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</si>
  <si>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</si>
  <si>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</si>
  <si>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</si>
  <si>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</si>
  <si>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</si>
  <si>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</si>
  <si>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</si>
  <si>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</si>
  <si>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</si>
  <si>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</si>
  <si>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</si>
  <si>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</si>
  <si>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</si>
  <si>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</si>
  <si>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</si>
  <si>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</si>
  <si>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</si>
  <si>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</si>
  <si>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</si>
  <si>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</si>
  <si>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</si>
  <si>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</si>
  <si>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</si>
  <si>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</si>
  <si>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</si>
  <si>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</si>
  <si>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</si>
  <si>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</si>
  <si>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</si>
  <si>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</si>
  <si>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</si>
  <si>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</si>
  <si>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</si>
  <si>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</si>
  <si>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</si>
  <si>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</si>
  <si>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</si>
  <si>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</si>
  <si>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</si>
  <si>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</si>
  <si>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</si>
  <si>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</si>
  <si>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</si>
  <si>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</si>
  <si>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</si>
  <si>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</si>
  <si>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</si>
  <si>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</si>
  <si>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</si>
  <si>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</si>
  <si>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</si>
  <si>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</si>
  <si>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</si>
  <si>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</si>
  <si>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</si>
  <si>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</si>
  <si>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</si>
  <si>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</si>
  <si>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</si>
  <si>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</si>
  <si>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</si>
  <si>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</si>
  <si>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</si>
  <si>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</si>
  <si>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</si>
  <si>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</si>
  <si>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</si>
  <si>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</si>
  <si>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</si>
  <si>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</si>
  <si>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</si>
  <si>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</si>
  <si>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</si>
  <si>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</si>
  <si>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</si>
  <si>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</si>
  <si>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</si>
  <si>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</si>
  <si>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</si>
  <si>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</si>
  <si>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</si>
  <si>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</si>
  <si>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</si>
  <si>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</si>
  <si>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</si>
  <si>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</si>
  <si>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</si>
  <si>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</si>
  <si>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</si>
  <si>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</si>
  <si>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</si>
  <si>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</si>
  <si>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</si>
  <si>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</si>
  <si>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</si>
  <si>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</si>
  <si>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</si>
  <si>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</si>
  <si>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</si>
  <si>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</si>
  <si>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</si>
  <si>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</si>
  <si>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</si>
  <si>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</si>
  <si>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</si>
  <si>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</si>
  <si>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</si>
  <si>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</si>
  <si>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</si>
  <si>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</si>
  <si>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</si>
  <si>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</si>
  <si>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</si>
  <si>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</si>
  <si>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</si>
  <si>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</si>
  <si>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</si>
  <si>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</si>
  <si>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</si>
  <si>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</si>
  <si>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</si>
  <si>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</si>
  <si>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</si>
  <si>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</si>
  <si>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</si>
  <si>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</si>
  <si>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</si>
  <si>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</si>
  <si>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</si>
  <si>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</si>
  <si>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</si>
  <si>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</si>
  <si>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</si>
  <si>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</si>
  <si>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</si>
  <si>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</si>
  <si>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</si>
  <si>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</si>
  <si>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</si>
  <si>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</si>
  <si>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</si>
  <si>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</si>
  <si>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</si>
  <si>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</si>
  <si>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</si>
  <si>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</si>
  <si>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</si>
  <si>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</si>
  <si>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</si>
  <si>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</si>
  <si>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</si>
  <si>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</si>
  <si>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</si>
  <si>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</si>
  <si>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</si>
  <si>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</si>
  <si>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</si>
  <si>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</si>
  <si>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</si>
  <si>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</si>
  <si>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</si>
  <si>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</si>
  <si>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</si>
  <si>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</si>
  <si>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</si>
  <si>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</si>
  <si>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</si>
  <si>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</si>
  <si>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</si>
  <si>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</si>
  <si>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</si>
  <si>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</si>
  <si>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</si>
  <si>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</si>
  <si>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</si>
  <si>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</si>
  <si>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</si>
  <si>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</si>
  <si>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</si>
  <si>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</si>
  <si>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</si>
  <si>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</si>
  <si>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</si>
  <si>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</si>
  <si>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</si>
  <si>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</si>
  <si>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</si>
  <si>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</si>
  <si>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</si>
  <si>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</si>
  <si>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</si>
  <si>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</si>
  <si>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</si>
  <si>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</si>
  <si>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</si>
  <si>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</si>
  <si>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</si>
  <si>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</si>
  <si>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</si>
  <si>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</si>
  <si>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</si>
  <si>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</si>
  <si>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</si>
  <si>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</si>
  <si>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</si>
  <si>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</si>
  <si>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</si>
  <si>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</si>
  <si>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</si>
  <si>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</si>
  <si>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</si>
  <si>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</si>
  <si>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</si>
  <si>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</si>
  <si>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</si>
  <si>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</si>
  <si>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</si>
  <si>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</si>
  <si>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</si>
  <si>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</si>
  <si>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</si>
  <si>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</si>
  <si>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</si>
  <si>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</si>
  <si>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</si>
  <si>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</si>
  <si>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</si>
  <si>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</si>
  <si>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</si>
  <si>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</si>
  <si>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</si>
  <si>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</si>
  <si>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</si>
  <si>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</si>
  <si>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</si>
  <si>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</si>
  <si>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</si>
  <si>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</si>
  <si>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</si>
  <si>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</si>
  <si>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</si>
  <si>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</si>
  <si>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</si>
  <si>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</si>
  <si>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</si>
  <si>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</si>
  <si>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</si>
  <si>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</si>
  <si>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</si>
  <si>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</si>
  <si>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</si>
  <si>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</si>
  <si>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</si>
  <si>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</si>
  <si>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</si>
  <si>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</si>
  <si>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</si>
  <si>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</si>
  <si>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</si>
  <si>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</si>
  <si>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</si>
  <si>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</si>
  <si>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</si>
  <si>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</si>
  <si>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</si>
  <si>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</si>
  <si>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</si>
  <si>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</si>
  <si>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</si>
  <si>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</si>
  <si>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</si>
  <si>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</si>
  <si>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</si>
  <si>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</si>
  <si>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</si>
  <si>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</si>
  <si>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</si>
  <si>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</si>
  <si>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</si>
  <si>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</si>
  <si>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</si>
  <si>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</si>
  <si>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</si>
  <si>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</si>
  <si>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</si>
  <si>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</si>
  <si>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</si>
  <si>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</si>
  <si>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</si>
  <si>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</si>
  <si>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</si>
  <si>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</si>
  <si>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</si>
  <si>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</si>
  <si>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</si>
  <si>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</si>
  <si>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</si>
  <si>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</si>
  <si>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</si>
  <si>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</si>
  <si>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</si>
  <si>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</si>
  <si>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</si>
  <si>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</si>
  <si>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</si>
  <si>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</si>
  <si>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</si>
  <si>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</si>
  <si>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</si>
  <si>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</si>
  <si>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</si>
  <si>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</si>
  <si>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</si>
  <si>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</si>
  <si>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</si>
  <si>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</si>
  <si>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</si>
  <si>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</si>
  <si>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</si>
  <si>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</si>
  <si>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</si>
  <si>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</si>
  <si>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</si>
  <si>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</si>
  <si>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</si>
  <si>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</si>
  <si>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</si>
  <si>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</si>
  <si>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</si>
  <si>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</si>
  <si>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</si>
  <si>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</si>
  <si>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</si>
  <si>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</si>
  <si>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</si>
  <si>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</si>
  <si>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</si>
  <si>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</si>
  <si>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</si>
  <si>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</si>
  <si>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</si>
  <si>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</si>
  <si>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</si>
  <si>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</si>
  <si>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</si>
  <si>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</si>
  <si>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</si>
  <si>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</si>
  <si>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</si>
  <si>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</si>
  <si>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</si>
  <si>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</si>
  <si>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</si>
  <si>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</si>
  <si>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</si>
  <si>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</si>
  <si>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</si>
  <si>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</si>
  <si>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</si>
  <si>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</si>
  <si>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</si>
  <si>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</si>
  <si>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</si>
  <si>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</si>
  <si>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</si>
  <si>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</si>
  <si>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</si>
  <si>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</si>
  <si>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</si>
  <si>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</si>
  <si>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</si>
  <si>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</si>
  <si>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</si>
  <si>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</si>
  <si>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</si>
  <si>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</si>
  <si>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</si>
  <si>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</si>
  <si>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</si>
  <si>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</si>
  <si>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</si>
  <si>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</si>
  <si>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</si>
  <si>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</si>
  <si>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</si>
  <si>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</si>
  <si>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</si>
  <si>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</si>
  <si>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</si>
  <si>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</si>
  <si>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</si>
  <si>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</si>
  <si>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</si>
  <si>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</si>
  <si>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</si>
  <si>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</si>
  <si>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</si>
  <si>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</si>
  <si>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</si>
  <si>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</si>
  <si>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</si>
  <si>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</si>
  <si>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</si>
  <si>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</si>
  <si>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</si>
  <si>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</si>
  <si>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</si>
  <si>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</si>
  <si>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</si>
  <si>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</si>
  <si>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</si>
  <si>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</si>
  <si>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</si>
  <si>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</si>
  <si>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</si>
  <si>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</si>
  <si>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</si>
  <si>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</si>
  <si>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</si>
  <si>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</si>
  <si>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</si>
  <si>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</si>
  <si>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</si>
  <si>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</si>
  <si>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</si>
  <si>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</si>
  <si>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</si>
  <si>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</si>
  <si>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</si>
  <si>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</si>
  <si>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</si>
  <si>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</si>
  <si>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</si>
  <si>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</si>
  <si>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</si>
  <si>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</si>
  <si>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</si>
  <si>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</si>
  <si>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</si>
  <si>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</si>
  <si>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</si>
  <si>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</si>
  <si>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</si>
  <si>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</si>
  <si>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</si>
  <si>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</si>
  <si>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</si>
  <si>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</si>
  <si>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</si>
  <si>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</si>
  <si>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</si>
  <si>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</si>
  <si>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</si>
  <si>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</si>
  <si>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</si>
  <si>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</si>
  <si>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</si>
  <si>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</si>
  <si>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</si>
  <si>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</si>
  <si>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</si>
  <si>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</si>
  <si>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</si>
  <si>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</si>
  <si>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</si>
  <si>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</si>
  <si>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</si>
  <si>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</si>
  <si>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</si>
  <si>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</si>
  <si>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</si>
  <si>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</si>
  <si>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</si>
  <si>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</si>
  <si>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</si>
  <si>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</si>
  <si>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</si>
  <si>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</si>
  <si>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</si>
  <si>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</si>
  <si>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</si>
  <si>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</si>
  <si>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</si>
  <si>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</si>
  <si>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</si>
  <si>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</si>
  <si>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</si>
  <si>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</si>
  <si>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</si>
  <si>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</si>
  <si>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</si>
  <si>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</si>
  <si>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</si>
  <si>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</si>
  <si>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</si>
  <si>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</si>
  <si>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</si>
  <si>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</si>
  <si>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</si>
  <si>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</si>
  <si>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</si>
  <si>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</si>
  <si>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</si>
  <si>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</si>
  <si>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</si>
  <si>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</si>
  <si>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</si>
  <si>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</si>
  <si>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</si>
  <si>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</si>
  <si>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</si>
  <si>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</si>
  <si>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</si>
  <si>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</si>
  <si>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</si>
  <si>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</si>
  <si>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</si>
  <si>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</si>
  <si>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</si>
  <si>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</si>
  <si>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</si>
  <si>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</si>
  <si>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</si>
  <si>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</si>
  <si>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</si>
  <si>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</si>
  <si>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</si>
  <si>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</si>
  <si>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</si>
  <si>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</si>
  <si>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</si>
  <si>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</si>
  <si>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</si>
  <si>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</si>
  <si>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</si>
  <si>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</si>
  <si>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</si>
  <si>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</si>
  <si>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</si>
  <si>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</si>
  <si>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</si>
  <si>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</si>
  <si>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</si>
  <si>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</si>
  <si>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</si>
  <si>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</si>
  <si>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</si>
  <si>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</si>
  <si>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</si>
  <si>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</si>
  <si>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</si>
  <si>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</si>
  <si>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</si>
  <si>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</si>
  <si>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</si>
  <si>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</si>
  <si>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</si>
  <si>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</si>
  <si>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</si>
  <si>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</si>
  <si>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</si>
  <si>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</si>
  <si>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</si>
  <si>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</si>
  <si>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</si>
  <si>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</si>
  <si>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</si>
  <si>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</si>
  <si>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</si>
  <si>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</si>
  <si>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</si>
  <si>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</si>
  <si>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</si>
  <si>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</si>
  <si>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</si>
  <si>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</si>
  <si>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</si>
  <si>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</si>
  <si>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</si>
  <si>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</si>
  <si>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</si>
  <si>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</si>
  <si>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</si>
  <si>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</si>
  <si>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</si>
  <si>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</si>
  <si>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</si>
  <si>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</si>
  <si>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</si>
  <si>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</si>
  <si>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</si>
  <si>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</si>
  <si>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</si>
  <si>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</si>
  <si>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</si>
  <si>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</si>
  <si>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</si>
  <si>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</si>
  <si>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</si>
  <si>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</si>
  <si>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</si>
  <si>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</si>
  <si>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</si>
  <si>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</si>
  <si>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</si>
  <si>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</si>
  <si>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</si>
  <si>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</si>
  <si>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</si>
  <si>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</si>
  <si>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</si>
  <si>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</si>
  <si>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</si>
  <si>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</si>
  <si>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</si>
  <si>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</si>
  <si>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</si>
  <si>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</si>
  <si>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</si>
  <si>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</si>
  <si>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</si>
  <si>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</si>
  <si>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</si>
  <si>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</si>
  <si>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</si>
  <si>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</si>
  <si>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</si>
  <si>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</si>
  <si>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</si>
  <si>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</si>
  <si>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</si>
  <si>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</si>
  <si>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</si>
  <si>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</si>
  <si>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</si>
  <si>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</si>
  <si>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</si>
  <si>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</si>
  <si>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</si>
  <si>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</si>
  <si>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</si>
  <si>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</si>
  <si>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</si>
  <si>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</si>
  <si>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</si>
  <si>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</si>
  <si>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</si>
  <si>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</si>
  <si>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</si>
  <si>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</si>
  <si>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</si>
  <si>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</si>
  <si>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</si>
  <si>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</si>
  <si>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</si>
  <si>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</si>
  <si>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</si>
  <si>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</si>
  <si>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</si>
  <si>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</si>
  <si>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</si>
  <si>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</si>
  <si>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</si>
  <si>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</si>
  <si>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</si>
  <si>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</si>
  <si>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</si>
  <si>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</si>
  <si>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</si>
  <si>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</si>
  <si>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</si>
  <si>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</si>
  <si>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</si>
  <si>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</si>
  <si>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</si>
  <si>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</si>
  <si>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</si>
  <si>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</si>
  <si>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</si>
  <si>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</si>
  <si>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</si>
  <si>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</si>
  <si>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</si>
  <si>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</si>
  <si>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</si>
  <si>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</si>
  <si>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</si>
  <si>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</si>
  <si>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</si>
  <si>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</si>
  <si>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</si>
  <si>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</si>
  <si>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</si>
  <si>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</si>
  <si>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</si>
  <si>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</si>
  <si>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</si>
  <si>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</si>
  <si>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</si>
  <si>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</si>
  <si>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</si>
  <si>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</si>
  <si>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</si>
  <si>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</si>
  <si>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</si>
  <si>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</si>
  <si>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</si>
  <si>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</si>
  <si>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</si>
  <si>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</si>
  <si>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</si>
  <si>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</si>
  <si>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</si>
  <si>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</si>
  <si>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</si>
  <si>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</si>
  <si>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</si>
  <si>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</si>
  <si>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</si>
  <si>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</si>
  <si>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</si>
  <si>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</si>
  <si>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</si>
  <si>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</si>
  <si>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</si>
  <si>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</si>
  <si>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</si>
  <si>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</si>
  <si>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</si>
  <si>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</si>
  <si>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</si>
  <si>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</si>
  <si>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</si>
  <si>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</si>
  <si>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</si>
  <si>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</si>
  <si>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</si>
  <si>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</si>
  <si>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</si>
  <si>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</si>
  <si>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</si>
  <si>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</si>
  <si>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</si>
  <si>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</si>
  <si>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</si>
  <si>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</si>
  <si>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</si>
  <si>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</si>
  <si>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</si>
  <si>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</si>
  <si>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</si>
  <si>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</si>
  <si>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</si>
  <si>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</si>
  <si>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</si>
  <si>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</si>
  <si>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</si>
  <si>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</si>
  <si>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</si>
  <si>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</si>
  <si>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</si>
  <si>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</si>
  <si>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</si>
  <si>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</si>
  <si>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</si>
  <si>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</si>
  <si>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</si>
  <si>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</si>
  <si>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</si>
  <si>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</si>
  <si>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</si>
  <si>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</si>
  <si>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</si>
  <si>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</si>
  <si>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</si>
  <si>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</si>
  <si>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</si>
  <si>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</si>
  <si>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</si>
  <si>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</si>
  <si>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</si>
  <si>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</si>
  <si>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</si>
  <si>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</si>
  <si>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</si>
  <si>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</si>
  <si>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</si>
  <si>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</si>
  <si>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</si>
  <si>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</si>
  <si>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</si>
  <si>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</si>
  <si>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</si>
  <si>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</si>
  <si>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</si>
  <si>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</si>
  <si>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</si>
  <si>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</si>
  <si>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</si>
  <si>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</si>
  <si>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</si>
  <si>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</si>
  <si>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</si>
  <si>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</si>
  <si>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</si>
  <si>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</si>
  <si>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</si>
  <si>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</si>
  <si>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</si>
  <si>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</si>
  <si>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</si>
  <si>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</si>
  <si>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</si>
  <si>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</si>
  <si>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</si>
  <si>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</si>
  <si>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</si>
  <si>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</si>
  <si>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</si>
  <si>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</si>
  <si>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</si>
  <si>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</si>
  <si>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</si>
  <si>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</si>
  <si>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</si>
  <si>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</si>
  <si>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</si>
  <si>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</si>
  <si>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</si>
  <si>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</si>
  <si>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</si>
  <si>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</si>
  <si>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</si>
  <si>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</si>
  <si>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</si>
  <si>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</si>
  <si>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</si>
  <si>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</si>
  <si>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</si>
  <si>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</si>
  <si>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</si>
  <si>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</si>
  <si>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</si>
  <si>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</si>
  <si>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</si>
  <si>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</si>
  <si>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</si>
  <si>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</si>
  <si>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</si>
  <si>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</si>
  <si>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</si>
  <si>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</si>
  <si>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</si>
  <si>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</si>
  <si>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</si>
  <si>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</si>
  <si>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</si>
  <si>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</si>
  <si>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</si>
  <si>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</si>
  <si>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</si>
  <si>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</si>
  <si>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</si>
  <si>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</si>
  <si>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</si>
  <si>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</si>
  <si>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</si>
  <si>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</si>
  <si>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</si>
  <si>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</si>
  <si>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</si>
  <si>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</si>
  <si>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</si>
  <si>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</si>
  <si>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</si>
  <si>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</si>
  <si>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</si>
  <si>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</si>
  <si>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</si>
  <si>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</si>
  <si>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</si>
  <si>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</si>
  <si>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</si>
  <si>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</si>
  <si>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</si>
  <si>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</si>
  <si>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</si>
  <si>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</si>
  <si>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</si>
  <si>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</si>
  <si>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</si>
  <si>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</si>
  <si>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</si>
  <si>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</si>
  <si>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</si>
  <si>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</si>
  <si>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</si>
  <si>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</si>
  <si>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</si>
  <si>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</si>
  <si>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</si>
  <si>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</si>
  <si>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</si>
  <si>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</si>
  <si>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</si>
  <si>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</si>
  <si>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</si>
  <si>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</si>
  <si>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</si>
  <si>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</si>
  <si>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</si>
  <si>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</si>
  <si>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</si>
  <si>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</si>
  <si>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</si>
  <si>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</si>
  <si>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</si>
  <si>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</si>
  <si>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</si>
  <si>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</si>
  <si>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</si>
  <si>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</si>
  <si>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</si>
  <si>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</si>
  <si>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</si>
  <si>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</si>
  <si>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</si>
  <si>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</si>
  <si>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</si>
  <si>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</si>
  <si>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</si>
  <si>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</si>
  <si>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</si>
  <si>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</si>
  <si>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</si>
  <si>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</si>
  <si>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</si>
  <si>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</si>
  <si>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</si>
  <si>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</si>
  <si>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</si>
  <si>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</si>
  <si>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</si>
  <si>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</si>
  <si>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</si>
  <si>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</si>
  <si>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</si>
  <si>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</si>
  <si>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</si>
  <si>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</si>
  <si>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</si>
  <si>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</si>
  <si>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</si>
  <si>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</si>
  <si>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</si>
  <si>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</si>
  <si>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</si>
  <si>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</si>
  <si>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</si>
  <si>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</si>
  <si>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</si>
  <si>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</si>
  <si>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</si>
  <si>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</si>
  <si>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</si>
  <si>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</si>
  <si>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</si>
  <si>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</si>
  <si>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</si>
  <si>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</si>
  <si>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</si>
  <si>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</si>
  <si>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</si>
  <si>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</si>
  <si>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</si>
  <si>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</si>
  <si>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</si>
  <si>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</si>
  <si>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</si>
  <si>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</si>
  <si>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</si>
  <si>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</si>
  <si>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</si>
  <si>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</si>
  <si>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</si>
  <si>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</si>
  <si>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</si>
  <si>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</si>
  <si>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</si>
  <si>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</si>
  <si>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</si>
  <si>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</si>
  <si>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</si>
  <si>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</si>
  <si>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</si>
  <si>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</si>
  <si>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</si>
  <si>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</si>
  <si>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</si>
  <si>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</si>
  <si>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</si>
  <si>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</si>
  <si>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</si>
  <si>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</si>
  <si>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</si>
  <si>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</si>
  <si>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</si>
  <si>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</si>
  <si>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</si>
  <si>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</si>
  <si>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</si>
  <si>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</si>
  <si>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</si>
  <si>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</si>
  <si>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</si>
  <si>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</si>
  <si>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</si>
  <si>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</si>
  <si>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</si>
  <si>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</si>
  <si>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</si>
  <si>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</si>
  <si>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</si>
  <si>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</si>
  <si>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</si>
  <si>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</si>
  <si>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</si>
  <si>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</si>
  <si>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</si>
  <si>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</si>
  <si>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</si>
  <si>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</si>
  <si>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</si>
  <si>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</si>
  <si>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</si>
  <si>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</si>
  <si>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</si>
  <si>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</si>
  <si>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</si>
  <si>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</si>
  <si>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</si>
  <si>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</si>
  <si>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</si>
  <si>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</si>
  <si>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</si>
  <si>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</si>
  <si>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</si>
  <si>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</si>
  <si>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</si>
  <si>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</si>
  <si>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</si>
  <si>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</si>
  <si>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</si>
  <si>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</si>
  <si>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</si>
  <si>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</si>
  <si>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</si>
  <si>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</si>
  <si>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</si>
  <si>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</si>
  <si>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</si>
  <si>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</si>
  <si>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</si>
  <si>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</si>
  <si>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</si>
  <si>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</si>
  <si>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</si>
  <si>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</si>
  <si>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</si>
  <si>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</si>
  <si>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</si>
  <si>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</si>
  <si>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</si>
  <si>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</si>
  <si>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</si>
  <si>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</si>
  <si>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</si>
  <si>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</si>
  <si>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</si>
  <si>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</si>
  <si>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</si>
  <si>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</si>
  <si>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</si>
  <si>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</si>
  <si>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</si>
  <si>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</si>
  <si>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</si>
  <si>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</si>
  <si>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</si>
  <si>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</si>
  <si>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</si>
  <si>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</si>
  <si>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</si>
  <si>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</si>
  <si>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</si>
  <si>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</si>
  <si>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</si>
  <si>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</si>
  <si>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</si>
  <si>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</si>
  <si>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</si>
  <si>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</si>
  <si>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</si>
  <si>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</si>
  <si>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</si>
  <si>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</si>
  <si>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</si>
  <si>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</si>
  <si>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</si>
  <si>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</si>
  <si>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</si>
  <si>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</si>
  <si>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</si>
  <si>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</si>
  <si>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</si>
  <si>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</si>
  <si>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</si>
  <si>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</si>
  <si>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</si>
  <si>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</si>
  <si>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</si>
  <si>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</si>
  <si>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</si>
  <si>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</si>
  <si>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</si>
  <si>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</si>
  <si>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</si>
  <si>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</si>
  <si>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</si>
  <si>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</si>
  <si>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</si>
  <si>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</si>
  <si>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</si>
  <si>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</si>
  <si>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</si>
  <si>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</si>
  <si>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</si>
  <si>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</si>
  <si>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</si>
  <si>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</si>
  <si>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</si>
  <si>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</si>
  <si>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</si>
  <si>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</si>
  <si>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</si>
  <si>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</si>
  <si>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</si>
  <si>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</si>
  <si>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</si>
  <si>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</si>
  <si>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</si>
  <si>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</si>
  <si>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</si>
  <si>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</si>
  <si>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</si>
  <si>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</si>
  <si>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</si>
  <si>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</si>
  <si>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</si>
  <si>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</si>
  <si>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</si>
  <si>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</si>
  <si>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</si>
  <si>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</si>
  <si>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</si>
  <si>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</si>
  <si>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</si>
  <si>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</si>
  <si>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</si>
  <si>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</si>
  <si>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</si>
  <si>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</si>
  <si>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</si>
  <si>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</si>
  <si>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</si>
  <si>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</si>
  <si>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</si>
  <si>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</si>
  <si>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</si>
  <si>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</si>
  <si>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</si>
  <si>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</si>
  <si>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</si>
  <si>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</si>
  <si>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</si>
  <si>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</si>
  <si>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</si>
  <si>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</si>
  <si>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</si>
  <si>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</si>
  <si>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</si>
  <si>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</si>
  <si>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</si>
  <si>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</si>
  <si>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</si>
  <si>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</si>
  <si>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</si>
  <si>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</si>
  <si>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</si>
  <si>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</si>
  <si>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</si>
  <si>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</si>
  <si>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</si>
  <si>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</si>
  <si>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</si>
  <si>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</si>
  <si>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</si>
  <si>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</si>
  <si>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</si>
  <si>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</si>
  <si>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</si>
  <si>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</si>
  <si>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</si>
  <si>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</si>
  <si>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</si>
  <si>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</si>
  <si>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</si>
  <si>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</si>
  <si>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</si>
  <si>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</si>
  <si>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</si>
  <si>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</si>
  <si>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</si>
  <si>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</si>
  <si>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</si>
  <si>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</si>
  <si>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</si>
  <si>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</si>
  <si>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</si>
  <si>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</si>
  <si>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</si>
  <si>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</si>
  <si>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</si>
  <si>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</si>
  <si>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</si>
  <si>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</si>
  <si>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</si>
  <si>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</si>
  <si>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</si>
  <si>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</si>
  <si>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</si>
  <si>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</si>
  <si>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</si>
  <si>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</si>
  <si>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</si>
  <si>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</si>
  <si>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</si>
  <si>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</si>
  <si>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</si>
  <si>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</si>
  <si>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</si>
  <si>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</si>
  <si>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</si>
  <si>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</si>
  <si>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</si>
  <si>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</si>
  <si>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</si>
  <si>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</si>
  <si>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</si>
  <si>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</si>
  <si>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</si>
  <si>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</si>
  <si>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</si>
  <si>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</si>
  <si>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</si>
  <si>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</si>
  <si>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</si>
  <si>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</si>
  <si>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</si>
  <si>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</si>
  <si>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</si>
  <si>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</si>
  <si>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</si>
  <si>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</si>
  <si>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</si>
  <si>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</si>
  <si>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</si>
  <si>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</si>
  <si>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</si>
  <si>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</si>
  <si>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</si>
  <si>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</si>
  <si>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</si>
  <si>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</si>
  <si>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</si>
  <si>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</si>
  <si>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</si>
  <si>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</si>
  <si>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</si>
  <si>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</si>
  <si>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</si>
  <si>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</si>
  <si>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</si>
  <si>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</si>
  <si>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</si>
  <si>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</si>
  <si>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</si>
  <si>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</si>
  <si>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</si>
  <si>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</si>
  <si>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</si>
  <si>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</si>
  <si>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</si>
  <si>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</si>
  <si>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</si>
  <si>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</si>
  <si>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</si>
  <si>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</si>
  <si>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</si>
  <si>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</si>
  <si>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</si>
  <si>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</si>
  <si>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</si>
  <si>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</si>
  <si>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</si>
  <si>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</si>
  <si>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</si>
  <si>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</si>
  <si>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</si>
  <si>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</si>
  <si>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</si>
  <si>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</si>
  <si>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</si>
  <si>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</si>
  <si>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</si>
  <si>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</si>
  <si>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</si>
  <si>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</si>
  <si>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</si>
  <si>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</si>
  <si>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</si>
  <si>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</si>
  <si>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</si>
  <si>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</si>
  <si>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</si>
  <si>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</si>
  <si>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</si>
  <si>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</si>
  <si>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</si>
  <si>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</si>
  <si>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</si>
  <si>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</si>
  <si>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</si>
  <si>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</si>
  <si>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</si>
  <si>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</si>
  <si>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</si>
  <si>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</si>
  <si>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</si>
  <si>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</si>
  <si>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</si>
  <si>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</si>
  <si>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</si>
  <si>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</si>
  <si>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</si>
  <si>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</si>
  <si>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</si>
  <si>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</si>
  <si>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</si>
  <si>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</si>
  <si>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</si>
  <si>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</si>
  <si>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</si>
  <si>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</si>
  <si>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</si>
  <si>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</si>
  <si>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</si>
  <si>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</si>
  <si>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</si>
  <si>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</si>
  <si>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</si>
  <si>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</si>
  <si>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</si>
  <si>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</si>
  <si>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</si>
  <si>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</si>
  <si>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</si>
  <si>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</si>
  <si>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</si>
  <si>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</si>
  <si>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</si>
  <si>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</si>
  <si>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</si>
  <si>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</si>
  <si>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</si>
  <si>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</si>
  <si>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</si>
  <si>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</si>
  <si>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</si>
  <si>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</si>
  <si>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</si>
  <si>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</si>
  <si>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</si>
  <si>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</si>
  <si>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</si>
  <si>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</si>
  <si>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</si>
  <si>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</si>
  <si>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</si>
  <si>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</si>
  <si>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</si>
  <si>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</si>
  <si>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</si>
  <si>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</si>
  <si>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</si>
  <si>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</si>
  <si>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</si>
  <si>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</si>
  <si>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</si>
  <si>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</si>
  <si>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</si>
  <si>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</si>
  <si>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</si>
  <si>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</si>
  <si>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</si>
  <si>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</si>
  <si>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</si>
  <si>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</si>
  <si>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</si>
  <si>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</si>
  <si>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</si>
  <si>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</si>
  <si>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</si>
  <si>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</si>
  <si>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</si>
  <si>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</si>
  <si>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</si>
  <si>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</si>
  <si>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</si>
  <si>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</si>
  <si>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</si>
  <si>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</si>
  <si>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</si>
  <si>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</si>
  <si>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</si>
  <si>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</si>
  <si>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</si>
  <si>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</si>
  <si>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</si>
  <si>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</si>
  <si>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</si>
  <si>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</si>
  <si>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</si>
  <si>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</si>
  <si>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</si>
  <si>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</si>
  <si>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</si>
  <si>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</si>
  <si>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</si>
  <si>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</si>
  <si>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</si>
  <si>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</si>
  <si>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</si>
  <si>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</si>
  <si>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</si>
  <si>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</si>
  <si>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</si>
  <si>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</si>
  <si>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</si>
  <si>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</si>
  <si>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</si>
  <si>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</si>
  <si>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</si>
  <si>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</si>
  <si>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</si>
  <si>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</si>
  <si>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</si>
  <si>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</si>
  <si>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</si>
  <si>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</si>
  <si>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</si>
  <si>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</si>
  <si>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</si>
  <si>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</si>
  <si>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</si>
  <si>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</si>
  <si>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</si>
  <si>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</si>
  <si>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</si>
  <si>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</si>
  <si>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</si>
  <si>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</si>
  <si>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</si>
  <si>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</si>
  <si>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</si>
  <si>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</si>
  <si>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</si>
  <si>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</si>
  <si>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</si>
  <si>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</si>
  <si>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</si>
  <si>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</si>
  <si>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</si>
  <si>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</si>
  <si>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</si>
  <si>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</si>
  <si>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</si>
  <si>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</si>
  <si>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</si>
  <si>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</si>
  <si>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</si>
  <si>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</si>
  <si>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</si>
  <si>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</si>
  <si>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</si>
  <si>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</si>
  <si>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</si>
  <si>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</si>
  <si>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</si>
  <si>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</si>
  <si>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</si>
  <si>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</si>
  <si>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</si>
  <si>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</si>
  <si>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</si>
  <si>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</si>
  <si>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</si>
  <si>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</si>
  <si>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</si>
  <si>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</si>
  <si>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</si>
  <si>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</si>
  <si>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</si>
  <si>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</si>
  <si>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</si>
  <si>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</si>
  <si>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</si>
  <si>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</si>
  <si>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</si>
  <si>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</si>
  <si>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</si>
  <si>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</si>
  <si>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</si>
  <si>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</si>
  <si>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</si>
  <si>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</si>
  <si>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</si>
  <si>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</si>
  <si>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</si>
  <si>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</si>
  <si>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</si>
  <si>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</si>
  <si>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</si>
  <si>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</si>
  <si>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</si>
  <si>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</si>
  <si>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</si>
  <si>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</si>
  <si>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</si>
  <si>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</si>
  <si>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</si>
  <si>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</si>
  <si>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</si>
  <si>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</si>
  <si>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</si>
  <si>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</si>
  <si>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</si>
  <si>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</si>
  <si>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</si>
  <si>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</si>
  <si>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</si>
  <si>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</si>
  <si>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</si>
  <si>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</si>
  <si>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</si>
  <si>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</si>
  <si>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</si>
  <si>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</si>
  <si>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</si>
  <si>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</si>
  <si>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</si>
  <si>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</si>
  <si>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</si>
  <si>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</si>
  <si>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</si>
  <si>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</si>
  <si>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</si>
  <si>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</si>
  <si>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</si>
  <si>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</si>
  <si>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</si>
  <si>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</si>
  <si>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</si>
  <si>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</si>
  <si>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</si>
  <si>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</si>
  <si>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</si>
  <si>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</si>
  <si>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</si>
  <si>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</si>
  <si>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</si>
  <si>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</si>
  <si>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</si>
  <si>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</si>
  <si>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</si>
  <si>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</si>
  <si>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</si>
  <si>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</si>
  <si>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</si>
  <si>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</si>
  <si>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</si>
  <si>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</si>
  <si>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</si>
  <si>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</si>
  <si>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</si>
  <si>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</si>
  <si>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</si>
  <si>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</si>
  <si>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</si>
  <si>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</si>
  <si>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</si>
  <si>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</si>
  <si>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</si>
  <si>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</si>
  <si>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</si>
  <si>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</si>
  <si>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</si>
  <si>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</si>
  <si>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</si>
  <si>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</si>
  <si>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</si>
  <si>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</si>
  <si>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</si>
  <si>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</si>
  <si>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</si>
  <si>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</si>
  <si>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</si>
  <si>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</si>
  <si>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</si>
  <si>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</si>
  <si>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</si>
  <si>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</si>
  <si>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</si>
  <si>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</si>
  <si>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</si>
  <si>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</si>
  <si>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</si>
  <si>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</si>
  <si>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</si>
  <si>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</si>
  <si>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</si>
  <si>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</si>
  <si>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</si>
  <si>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</si>
  <si>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</si>
  <si>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</si>
  <si>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</si>
  <si>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</si>
  <si>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</si>
  <si>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</si>
  <si>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</si>
  <si>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</si>
  <si>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</si>
  <si>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</si>
  <si>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</si>
  <si>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</si>
  <si>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</si>
  <si>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</si>
  <si>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</si>
  <si>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</si>
  <si>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</si>
  <si>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</si>
  <si>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</si>
  <si>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</si>
  <si>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</si>
  <si>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</si>
  <si>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</si>
  <si>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</si>
  <si>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</si>
  <si>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</si>
  <si>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</si>
  <si>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</si>
  <si>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</si>
  <si>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</si>
  <si>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</si>
  <si>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</si>
  <si>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</si>
  <si>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</si>
  <si>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</si>
  <si>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</si>
  <si>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</si>
  <si>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</si>
  <si>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</si>
  <si>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</si>
  <si>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</si>
  <si>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</si>
  <si>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</si>
  <si>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</si>
  <si>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</si>
  <si>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</si>
  <si>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</si>
  <si>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</si>
  <si>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</si>
  <si>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</si>
  <si>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</si>
  <si>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</si>
  <si>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</si>
  <si>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</si>
  <si>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</si>
  <si>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</si>
  <si>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</si>
  <si>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</si>
  <si>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</si>
  <si>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</si>
  <si>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</si>
  <si>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</si>
  <si>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</si>
  <si>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</si>
  <si>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</si>
  <si>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</si>
  <si>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</si>
  <si>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</si>
  <si>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</si>
  <si>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</si>
  <si>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</si>
  <si>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</si>
  <si>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</si>
  <si>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</si>
  <si>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</si>
  <si>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</si>
  <si>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</si>
  <si>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</si>
  <si>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</si>
  <si>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</si>
  <si>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</si>
  <si>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</si>
  <si>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</si>
  <si>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</si>
  <si>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</si>
  <si>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</si>
  <si>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</si>
  <si>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</si>
  <si>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</si>
  <si>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</si>
  <si>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</si>
  <si>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</si>
  <si>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</si>
  <si>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</si>
  <si>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</si>
  <si>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</si>
  <si>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</si>
  <si>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</si>
  <si>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</si>
  <si>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</si>
  <si>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</si>
  <si>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</si>
  <si>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</si>
  <si>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</si>
  <si>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</si>
  <si>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</si>
  <si>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</si>
  <si>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</si>
  <si>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</si>
  <si>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</si>
  <si>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</si>
  <si>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</si>
  <si>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</si>
  <si>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</si>
  <si>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</si>
  <si>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</si>
  <si>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</si>
  <si>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</si>
  <si>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</si>
  <si>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</si>
  <si>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</si>
  <si>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</si>
  <si>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</si>
  <si>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</si>
  <si>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</si>
  <si>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</si>
  <si>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</si>
  <si>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</si>
  <si>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</si>
  <si>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</si>
  <si>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</si>
  <si>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</si>
  <si>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</si>
  <si>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</si>
  <si>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</si>
  <si>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</si>
  <si>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</si>
  <si>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</si>
  <si>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</si>
  <si>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</si>
  <si>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</si>
  <si>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</si>
  <si>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</si>
  <si>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</si>
  <si>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</si>
  <si>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</si>
  <si>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</si>
  <si>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</si>
  <si>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</si>
  <si>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</si>
  <si>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</si>
  <si>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</si>
  <si>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</si>
  <si>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</si>
  <si>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</si>
  <si>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</si>
  <si>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</si>
  <si>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</si>
  <si>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</si>
  <si>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</si>
  <si>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</si>
  <si>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</si>
  <si>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</si>
  <si>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</si>
  <si>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</si>
  <si>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</si>
  <si>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</si>
  <si>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</si>
  <si>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</si>
  <si>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</si>
  <si>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</si>
  <si>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</si>
  <si>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</si>
  <si>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</si>
  <si>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</si>
  <si>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</si>
  <si>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</si>
  <si>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</si>
  <si>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</si>
  <si>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</si>
  <si>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</si>
  <si>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</si>
  <si>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</si>
  <si>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</si>
  <si>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</si>
  <si>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</si>
  <si>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</si>
  <si>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</si>
  <si>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</si>
  <si>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</si>
  <si>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</si>
  <si>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</si>
  <si>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</si>
  <si>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</si>
  <si>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</si>
  <si>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</si>
  <si>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</si>
  <si>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</si>
  <si>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</si>
  <si>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</si>
  <si>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</si>
  <si>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</si>
  <si>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</si>
  <si>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</si>
  <si>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</si>
  <si>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</si>
  <si>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</si>
  <si>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</si>
  <si>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</si>
  <si>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</si>
  <si>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</si>
  <si>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</si>
  <si>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</si>
  <si>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</si>
  <si>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</si>
  <si>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</si>
  <si>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</si>
  <si>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</si>
  <si>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</si>
  <si>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</si>
  <si>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</si>
  <si>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</si>
  <si>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</si>
  <si>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</si>
  <si>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</si>
  <si>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</si>
  <si>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</si>
  <si>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</si>
  <si>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</si>
  <si>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</si>
  <si>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</si>
  <si>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</si>
  <si>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</si>
  <si>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</si>
  <si>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</si>
  <si>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</si>
  <si>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</si>
  <si>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</si>
  <si>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</si>
  <si>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</si>
  <si>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</si>
  <si>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</si>
  <si>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</si>
  <si>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</si>
  <si>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</si>
  <si>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</si>
  <si>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</si>
  <si>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</si>
  <si>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</si>
  <si>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</si>
  <si>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</si>
  <si>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</si>
  <si>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</si>
  <si>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</si>
  <si>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</si>
  <si>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</si>
  <si>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</si>
  <si>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</si>
  <si>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</si>
  <si>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</si>
  <si>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</si>
  <si>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</si>
  <si>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</si>
  <si>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</si>
  <si>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</si>
  <si>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</si>
  <si>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</si>
  <si>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</si>
  <si>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</si>
  <si>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</si>
  <si>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</si>
  <si>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</si>
  <si>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</si>
  <si>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</si>
  <si>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</si>
  <si>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</si>
  <si>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</si>
  <si>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</si>
  <si>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</si>
  <si>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</si>
  <si>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</si>
  <si>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</si>
  <si>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</si>
  <si>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</si>
  <si>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</si>
  <si>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</si>
  <si>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</si>
  <si>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</si>
  <si>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</si>
  <si>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</si>
  <si>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</si>
  <si>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</si>
  <si>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</si>
  <si>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</si>
  <si>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</si>
  <si>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</si>
  <si>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</si>
  <si>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</si>
  <si>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</si>
  <si>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</si>
  <si>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</si>
  <si>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</si>
  <si>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</si>
  <si>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</si>
  <si>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</si>
  <si>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</si>
  <si>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</si>
  <si>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</si>
  <si>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</si>
  <si>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</si>
  <si>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</si>
  <si>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</si>
  <si>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</si>
  <si>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</si>
  <si>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</si>
  <si>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</si>
  <si>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</si>
  <si>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</si>
  <si>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</si>
  <si>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</si>
  <si>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</si>
  <si>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</si>
  <si>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</si>
  <si>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</si>
  <si>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</si>
  <si>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</si>
  <si>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</si>
  <si>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</si>
  <si>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</si>
  <si>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</si>
  <si>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</si>
  <si>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</si>
  <si>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</si>
  <si>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</si>
  <si>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</si>
  <si>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</si>
  <si>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</si>
  <si>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</si>
  <si>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</si>
  <si>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</si>
  <si>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</si>
  <si>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</si>
  <si>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</si>
  <si>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</si>
  <si>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</si>
  <si>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</si>
  <si>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</si>
  <si>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</si>
  <si>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</si>
  <si>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</si>
  <si>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</si>
  <si>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</si>
  <si>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</si>
  <si>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</si>
  <si>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</si>
  <si>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</si>
  <si>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</si>
  <si>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</si>
  <si>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</si>
  <si>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</si>
  <si>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</si>
  <si>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</si>
  <si>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</si>
  <si>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</si>
  <si>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</si>
  <si>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</si>
  <si>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</si>
  <si>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</si>
  <si>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</si>
  <si>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</si>
  <si>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</si>
  <si>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</si>
  <si>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</si>
  <si>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</si>
  <si>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</si>
  <si>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</si>
  <si>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</si>
  <si>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</si>
  <si>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</si>
  <si>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</si>
  <si>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</si>
  <si>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</si>
  <si>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</si>
  <si>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</si>
  <si>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</si>
  <si>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</si>
  <si>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</si>
  <si>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</si>
  <si>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</si>
  <si>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</si>
  <si>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</si>
  <si>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</si>
  <si>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</si>
  <si>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</si>
  <si>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</si>
  <si>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</si>
  <si>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</si>
  <si>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</si>
  <si>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</si>
  <si>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</si>
  <si>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</si>
  <si>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</si>
  <si>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</si>
  <si>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</si>
  <si>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</si>
  <si>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</si>
  <si>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</si>
  <si>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</si>
  <si>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</si>
  <si>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</si>
  <si>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</si>
  <si>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</si>
  <si>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</si>
  <si>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</si>
  <si>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</si>
  <si>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</si>
  <si>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</si>
  <si>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</si>
  <si>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</si>
  <si>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</si>
  <si>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</si>
  <si>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</si>
  <si>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</si>
  <si>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</si>
  <si>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</si>
  <si>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</si>
  <si>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</si>
  <si>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</si>
  <si>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</si>
  <si>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</si>
  <si>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</si>
  <si>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</si>
  <si>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</si>
  <si>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</si>
  <si>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</si>
  <si>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</si>
  <si>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</si>
  <si>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</si>
  <si>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</si>
  <si>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</si>
  <si>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</si>
  <si>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</si>
  <si>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</si>
  <si>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</si>
  <si>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</si>
  <si>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</si>
  <si>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</si>
  <si>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</si>
  <si>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</si>
  <si>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</si>
  <si>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</si>
  <si>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</si>
  <si>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</si>
  <si>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</si>
  <si>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</si>
  <si>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</si>
  <si>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</si>
  <si>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</si>
  <si>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</si>
  <si>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</si>
  <si>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</si>
  <si>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</si>
  <si>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</si>
  <si>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</si>
  <si>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</si>
  <si>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</si>
  <si>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</si>
  <si>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</si>
  <si>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</si>
  <si>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</si>
  <si>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</si>
  <si>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</si>
  <si>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</si>
  <si>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</si>
  <si>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</si>
  <si>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</si>
  <si>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</si>
  <si>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</si>
  <si>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</si>
  <si>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</si>
  <si>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</si>
  <si>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</si>
  <si>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</si>
  <si>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</si>
  <si>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</si>
  <si>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</si>
  <si>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</si>
  <si>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</si>
  <si>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</si>
  <si>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</si>
  <si>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</si>
  <si>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</si>
  <si>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</si>
  <si>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</si>
  <si>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</si>
  <si>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</si>
  <si>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</si>
  <si>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</si>
  <si>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</si>
  <si>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</si>
  <si>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</si>
  <si>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</si>
  <si>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</si>
  <si>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</si>
  <si>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</si>
  <si>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</si>
  <si>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</si>
  <si>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</si>
  <si>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</si>
  <si>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</si>
  <si>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</si>
  <si>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</si>
  <si>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</si>
  <si>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</si>
  <si>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</si>
  <si>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</si>
  <si>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</si>
  <si>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</si>
  <si>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</si>
  <si>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</si>
  <si>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</si>
  <si>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</si>
  <si>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</si>
  <si>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</si>
  <si>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</si>
  <si>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</si>
  <si>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</si>
  <si>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</si>
  <si>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</si>
  <si>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</si>
  <si>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</si>
  <si>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</si>
  <si>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</si>
  <si>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</si>
  <si>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</si>
  <si>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</si>
  <si>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</si>
  <si>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</si>
  <si>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</si>
  <si>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</si>
  <si>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</si>
  <si>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</si>
  <si>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</si>
  <si>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</si>
  <si>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</si>
  <si>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</si>
  <si>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</si>
  <si>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</si>
  <si>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</si>
  <si>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</si>
  <si>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</si>
  <si>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</si>
  <si>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</si>
  <si>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</si>
  <si>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</si>
  <si>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</si>
  <si>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</si>
  <si>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</si>
  <si>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</si>
  <si>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</si>
  <si>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</si>
  <si>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</si>
  <si>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</si>
  <si>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</si>
  <si>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</si>
  <si>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</si>
  <si>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</si>
  <si>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</si>
  <si>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</si>
  <si>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</si>
  <si>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</si>
  <si>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</si>
  <si>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</si>
  <si>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</si>
  <si>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</si>
  <si>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</si>
  <si>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</si>
  <si>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</si>
  <si>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</si>
  <si>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</si>
  <si>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</si>
  <si>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</si>
  <si>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</si>
  <si>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</si>
  <si>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</si>
  <si>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</si>
  <si>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</si>
  <si>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</si>
  <si>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</si>
  <si>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</si>
  <si>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</si>
  <si>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</si>
  <si>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</si>
  <si>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</si>
  <si>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</si>
  <si>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</si>
  <si>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</si>
  <si>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</si>
  <si>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</si>
  <si>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</si>
  <si>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</si>
  <si>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</si>
  <si>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</si>
  <si>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</si>
  <si>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</si>
  <si>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</si>
  <si>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</si>
  <si>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</si>
  <si>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</si>
  <si>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</si>
  <si>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</si>
  <si>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</si>
  <si>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</si>
  <si>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</si>
  <si>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</si>
  <si>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</si>
  <si>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</si>
  <si>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</si>
  <si>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</si>
  <si>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</si>
  <si>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</si>
  <si>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</si>
  <si>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</si>
  <si>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</si>
  <si>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</si>
  <si>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</si>
  <si>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</si>
  <si>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</si>
  <si>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</si>
  <si>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</si>
  <si>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</si>
  <si>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</si>
  <si>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</si>
  <si>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</si>
  <si>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</si>
  <si>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</si>
  <si>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</si>
  <si>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</si>
  <si>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</si>
  <si>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</si>
  <si>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</si>
  <si>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</si>
  <si>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</si>
  <si>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</si>
  <si>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</si>
  <si>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</si>
  <si>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</si>
  <si>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</si>
  <si>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</si>
  <si>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</si>
  <si>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</si>
  <si>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</si>
  <si>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</si>
  <si>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</si>
  <si>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</si>
  <si>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</si>
  <si>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</si>
  <si>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</si>
  <si>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</si>
  <si>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</si>
  <si>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</si>
  <si>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</si>
  <si>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</si>
  <si>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</si>
  <si>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</si>
  <si>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</si>
  <si>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</si>
  <si>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</si>
  <si>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</si>
  <si>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</si>
  <si>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</si>
  <si>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</si>
  <si>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</si>
  <si>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</si>
  <si>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</si>
  <si>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</si>
  <si>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</si>
  <si>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</si>
  <si>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</si>
  <si>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</si>
  <si>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</si>
  <si>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</si>
  <si>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</si>
  <si>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</si>
  <si>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</si>
  <si>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</si>
  <si>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</si>
  <si>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</si>
  <si>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</si>
  <si>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</si>
  <si>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</si>
  <si>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</si>
  <si>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</si>
  <si>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</si>
  <si>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</si>
  <si>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</si>
  <si>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</si>
  <si>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</si>
  <si>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</si>
  <si>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</si>
  <si>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</si>
  <si>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</si>
  <si>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</si>
  <si>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</si>
  <si>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</si>
  <si>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</si>
  <si>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</si>
  <si>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</si>
  <si>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</si>
  <si>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</si>
  <si>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</si>
  <si>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</si>
  <si>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</si>
  <si>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</si>
  <si>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</si>
  <si>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</si>
  <si>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</si>
  <si>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</si>
  <si>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</si>
  <si>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</si>
  <si>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</si>
  <si>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</si>
  <si>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</si>
  <si>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</si>
  <si>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</si>
  <si>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</si>
  <si>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</si>
  <si>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</si>
  <si>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</si>
  <si>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</si>
  <si>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</si>
  <si>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</si>
  <si>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</si>
  <si>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</si>
  <si>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</si>
  <si>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</si>
  <si>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</si>
  <si>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</si>
  <si>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</si>
  <si>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</si>
  <si>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</si>
  <si>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</si>
  <si>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</si>
  <si>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</si>
  <si>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</si>
  <si>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</si>
  <si>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</si>
  <si>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</si>
  <si>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</si>
  <si>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</si>
  <si>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</si>
  <si>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</si>
  <si>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</si>
  <si>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</si>
  <si>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</si>
  <si>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</si>
  <si>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</si>
  <si>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</si>
  <si>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</si>
  <si>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</si>
  <si>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</si>
  <si>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</si>
  <si>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</si>
  <si>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</si>
  <si>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</si>
  <si>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</si>
  <si>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</si>
  <si>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</si>
  <si>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</si>
  <si>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</si>
  <si>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</si>
  <si>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</si>
  <si>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</si>
  <si>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</si>
  <si>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</si>
  <si>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</si>
  <si>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</si>
  <si>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</si>
  <si>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</si>
  <si>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</si>
  <si>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</si>
  <si>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</si>
  <si>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</si>
  <si>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</si>
  <si>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</si>
  <si>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</si>
  <si>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</si>
  <si>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</si>
  <si>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</si>
  <si>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</si>
  <si>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</si>
  <si>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</si>
  <si>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</si>
  <si>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</si>
  <si>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</si>
  <si>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</si>
  <si>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</si>
  <si>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</si>
  <si>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</si>
  <si>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</si>
  <si>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</si>
  <si>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</si>
  <si>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</si>
  <si>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</si>
  <si>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</si>
  <si>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</si>
  <si>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</si>
  <si>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</si>
  <si>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</si>
  <si>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</si>
  <si>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</si>
  <si>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</si>
  <si>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</si>
  <si>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</si>
  <si>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</si>
  <si>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</si>
  <si>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</si>
  <si>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</si>
  <si>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</si>
  <si>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</si>
  <si>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</si>
  <si>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</si>
  <si>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</si>
  <si>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</si>
  <si>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</si>
  <si>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</si>
  <si>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</si>
  <si>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</si>
  <si>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</si>
  <si>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</si>
  <si>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</si>
  <si>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</si>
  <si>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</si>
  <si>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</si>
  <si>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</si>
  <si>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</si>
  <si>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</si>
  <si>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</si>
  <si>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</si>
  <si>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</si>
  <si>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</si>
  <si>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</si>
  <si>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</si>
  <si>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</si>
  <si>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</si>
  <si>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</si>
  <si>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</si>
  <si>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</si>
  <si>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</si>
  <si>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</si>
  <si>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</si>
  <si>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</si>
  <si>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</si>
  <si>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</si>
  <si>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</si>
  <si>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</si>
  <si>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</si>
  <si>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</si>
  <si>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</si>
  <si>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</si>
  <si>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</si>
  <si>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</si>
  <si>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</si>
  <si>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</si>
  <si>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</si>
  <si>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</si>
  <si>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</si>
  <si>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</si>
  <si>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</si>
  <si>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</si>
  <si>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</si>
  <si>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</si>
  <si>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</si>
  <si>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</si>
  <si>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</si>
  <si>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</si>
  <si>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</si>
  <si>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</si>
  <si>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</si>
  <si>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</si>
  <si>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</si>
  <si>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</si>
  <si>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</si>
  <si>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</si>
  <si>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</si>
  <si>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</si>
  <si>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</si>
  <si>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</si>
  <si>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</si>
  <si>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</si>
  <si>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</si>
  <si>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</si>
  <si>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</si>
  <si>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</si>
  <si>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</si>
  <si>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</si>
  <si>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</si>
  <si>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</si>
  <si>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</si>
  <si>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</si>
  <si>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</si>
  <si>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</si>
  <si>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</si>
  <si>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</si>
  <si>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</si>
  <si>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</si>
  <si>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</si>
  <si>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</si>
  <si>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</si>
  <si>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</si>
  <si>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</si>
  <si>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</si>
  <si>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</si>
  <si>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</si>
  <si>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</si>
  <si>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</si>
  <si>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</si>
  <si>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</si>
  <si>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</si>
  <si>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</si>
  <si>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</si>
  <si>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</si>
  <si>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</si>
  <si>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</si>
  <si>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</si>
  <si>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</si>
  <si>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</si>
  <si>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</si>
  <si>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</si>
  <si>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</si>
  <si>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</si>
  <si>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</si>
  <si>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</si>
  <si>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</si>
  <si>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</si>
  <si>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</si>
  <si>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</si>
  <si>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</si>
  <si>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</si>
  <si>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</si>
  <si>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</si>
  <si>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</si>
  <si>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</si>
  <si>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</si>
  <si>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</si>
  <si>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</si>
  <si>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</si>
  <si>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</si>
  <si>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</si>
  <si>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</si>
  <si>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</si>
  <si>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</si>
  <si>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</si>
  <si>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</si>
  <si>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</si>
  <si>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</si>
  <si>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</si>
  <si>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</si>
  <si>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</si>
  <si>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</si>
  <si>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</si>
  <si>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</si>
  <si>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</si>
  <si>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</si>
  <si>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</si>
  <si>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</si>
  <si>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</si>
  <si>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</si>
  <si>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</si>
  <si>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</si>
  <si>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</si>
  <si>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</si>
  <si>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</si>
  <si>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</si>
  <si>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</si>
  <si>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</si>
  <si>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</si>
  <si>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</si>
  <si>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</si>
  <si>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</si>
  <si>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</si>
  <si>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</si>
  <si>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</si>
  <si>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</si>
  <si>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</si>
  <si>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</si>
  <si>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</si>
  <si>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</si>
  <si>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</si>
  <si>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</si>
  <si>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</si>
  <si>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</si>
  <si>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</si>
  <si>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</si>
  <si>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</si>
  <si>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</si>
  <si>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</si>
  <si>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</si>
  <si>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</si>
  <si>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</si>
  <si>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</si>
  <si>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</si>
  <si>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</si>
  <si>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</si>
  <si>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</si>
  <si>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</si>
  <si>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</si>
  <si>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</si>
  <si>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</si>
  <si>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</si>
  <si>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</si>
  <si>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</si>
  <si>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</si>
  <si>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</si>
  <si>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</si>
  <si>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</si>
  <si>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</si>
  <si>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</si>
  <si>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</si>
  <si>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</si>
  <si>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</si>
  <si>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</si>
  <si>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</si>
  <si>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</si>
  <si>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</si>
  <si>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</si>
  <si>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</si>
  <si>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</si>
  <si>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</si>
  <si>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</si>
  <si>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</si>
  <si>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</si>
  <si>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</si>
  <si>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</si>
  <si>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</si>
  <si>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</si>
  <si>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</si>
  <si>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</si>
  <si>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</si>
  <si>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</si>
  <si>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</si>
  <si>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</si>
  <si>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</si>
  <si>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</si>
  <si>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</si>
  <si>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</si>
  <si>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</si>
  <si>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</si>
  <si>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</si>
  <si>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</si>
  <si>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</si>
  <si>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</si>
  <si>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</si>
  <si>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</si>
  <si>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</si>
  <si>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</si>
  <si>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</si>
  <si>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</si>
  <si>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</si>
  <si>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</si>
  <si>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</si>
  <si>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</si>
  <si>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</si>
  <si>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</si>
  <si>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</si>
  <si>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</si>
  <si>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</si>
  <si>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</si>
  <si>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</si>
  <si>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</si>
  <si>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</si>
  <si>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</si>
  <si>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</si>
  <si>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</si>
  <si>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</si>
  <si>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</si>
  <si>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</si>
  <si>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</si>
  <si>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</si>
  <si>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</si>
  <si>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</si>
  <si>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</si>
  <si>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</si>
  <si>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</si>
  <si>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</si>
  <si>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</si>
  <si>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</si>
  <si>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</si>
  <si>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</si>
  <si>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</si>
  <si>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</si>
  <si>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</si>
  <si>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</si>
  <si>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</si>
  <si>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</si>
  <si>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</si>
  <si>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</si>
  <si>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</si>
  <si>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</si>
  <si>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</si>
  <si>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</si>
  <si>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</si>
  <si>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</si>
  <si>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</si>
  <si>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</si>
  <si>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</si>
  <si>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</si>
  <si>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</si>
  <si>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</si>
  <si>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</si>
  <si>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</si>
  <si>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</si>
  <si>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</si>
  <si>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</si>
  <si>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</si>
  <si>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</si>
  <si>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</si>
  <si>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</si>
  <si>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</si>
  <si>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</si>
  <si>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</si>
  <si>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</si>
  <si>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</si>
  <si>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</si>
  <si>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</si>
  <si>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</si>
  <si>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</si>
  <si>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</si>
  <si>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</si>
  <si>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</si>
  <si>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</si>
  <si>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</si>
  <si>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</si>
  <si>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</si>
  <si>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</si>
  <si>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</si>
  <si>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</si>
  <si>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</si>
  <si>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</si>
  <si>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</si>
  <si>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</si>
  <si>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</si>
  <si>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</si>
  <si>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</si>
  <si>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</si>
  <si>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</si>
  <si>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</si>
  <si>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</si>
  <si>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</si>
  <si>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</si>
  <si>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</si>
  <si>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</si>
  <si>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</si>
  <si>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</si>
  <si>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</si>
  <si>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</si>
  <si>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</si>
  <si>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</si>
  <si>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</si>
  <si>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</si>
  <si>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</si>
  <si>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</si>
  <si>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</si>
  <si>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</si>
  <si>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</si>
  <si>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</si>
  <si>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</si>
  <si>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</si>
  <si>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</si>
  <si>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</si>
  <si>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</si>
  <si>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</si>
  <si>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</si>
  <si>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</si>
  <si>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</si>
  <si>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</si>
  <si>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</si>
  <si>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</si>
  <si>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</si>
  <si>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</si>
  <si>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</si>
  <si>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</si>
  <si>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</si>
  <si>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</si>
  <si>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</si>
  <si>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</si>
  <si>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</si>
  <si>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</si>
  <si>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</si>
  <si>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</si>
  <si>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</si>
  <si>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</si>
  <si>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</si>
  <si>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</si>
  <si>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</si>
  <si>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</si>
  <si>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</si>
  <si>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</si>
  <si>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</si>
  <si>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</si>
  <si>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</si>
  <si>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</si>
  <si>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</si>
  <si>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</si>
  <si>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</si>
  <si>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</si>
  <si>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</si>
  <si>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</si>
  <si>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</si>
  <si>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</si>
  <si>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</si>
  <si>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</si>
  <si>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</si>
  <si>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</si>
  <si>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</si>
  <si>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</si>
  <si>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</si>
  <si>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</si>
  <si>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</si>
  <si>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</si>
  <si>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</si>
  <si>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</si>
  <si>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</si>
  <si>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</si>
  <si>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</si>
  <si>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</si>
  <si>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</si>
  <si>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</si>
  <si>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</si>
  <si>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</si>
  <si>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</si>
  <si>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</si>
  <si>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</si>
  <si>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</si>
  <si>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</si>
  <si>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</si>
  <si>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</si>
  <si>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</si>
  <si>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</si>
  <si>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</si>
  <si>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</si>
  <si>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</si>
  <si>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</si>
  <si>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</si>
  <si>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</si>
  <si>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</si>
  <si>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</si>
  <si>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</si>
  <si>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</si>
  <si>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</si>
  <si>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</si>
  <si>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</si>
  <si>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</si>
  <si>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</si>
  <si>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</si>
  <si>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</si>
  <si>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</si>
  <si>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</si>
  <si>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</si>
  <si>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</si>
  <si>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</si>
  <si>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</si>
  <si>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</si>
  <si>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</si>
  <si>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</si>
  <si>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</si>
  <si>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</si>
  <si>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</si>
  <si>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</si>
  <si>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</si>
  <si>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</si>
  <si>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</si>
  <si>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</si>
  <si>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</si>
  <si>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</si>
  <si>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</si>
  <si>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</si>
  <si>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</si>
  <si>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</si>
  <si>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</si>
  <si>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</si>
  <si>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</si>
  <si>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</si>
  <si>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</si>
  <si>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</si>
  <si>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</si>
  <si>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</si>
  <si>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</si>
  <si>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</si>
  <si>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</si>
  <si>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</si>
  <si>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</si>
  <si>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</si>
  <si>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</si>
  <si>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</si>
  <si>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</si>
  <si>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</si>
  <si>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</si>
  <si>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</si>
  <si>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</si>
  <si>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</si>
  <si>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</si>
  <si>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</si>
  <si>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</si>
  <si>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</si>
  <si>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</si>
  <si>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</si>
  <si>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</si>
  <si>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</si>
  <si>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</si>
  <si>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</si>
  <si>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</si>
  <si>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</si>
  <si>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</si>
  <si>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</si>
  <si>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</si>
  <si>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</si>
  <si>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</si>
  <si>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</si>
  <si>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</si>
  <si>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</si>
  <si>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</si>
  <si>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</si>
  <si>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</si>
  <si>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</si>
  <si>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</si>
  <si>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</si>
  <si>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</si>
  <si>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</si>
  <si>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</si>
  <si>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</si>
  <si>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</si>
  <si>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</si>
  <si>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</si>
  <si>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</si>
  <si>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</si>
  <si>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</si>
  <si>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</si>
  <si>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</si>
  <si>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</si>
  <si>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</si>
  <si>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</si>
  <si>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</si>
  <si>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</si>
  <si>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</si>
  <si>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</si>
  <si>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</si>
  <si>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</si>
  <si>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</si>
  <si>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</si>
  <si>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</si>
  <si>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</si>
  <si>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</si>
  <si>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</si>
  <si>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</si>
  <si>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</si>
  <si>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</si>
  <si>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</si>
  <si>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</si>
  <si>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</si>
  <si>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</si>
  <si>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</si>
  <si>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</si>
  <si>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</si>
  <si>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</si>
  <si>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</si>
  <si>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</si>
  <si>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</si>
  <si>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</si>
  <si>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</si>
  <si>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</si>
  <si>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</si>
  <si>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</si>
  <si>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</si>
  <si>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</si>
  <si>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</si>
  <si>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</si>
  <si>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</si>
  <si>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</si>
  <si>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</si>
  <si>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</si>
  <si>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</si>
  <si>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</si>
  <si>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</si>
  <si>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</si>
  <si>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</si>
  <si>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</si>
  <si>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</si>
  <si>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</si>
  <si>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</si>
  <si>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</si>
  <si>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</si>
  <si>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</si>
  <si>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</si>
  <si>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</si>
  <si>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</si>
  <si>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</si>
  <si>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</si>
  <si>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</si>
  <si>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</si>
  <si>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</si>
  <si>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</si>
  <si>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</si>
  <si>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</si>
  <si>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</si>
  <si>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</si>
  <si>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</si>
  <si>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</si>
  <si>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</si>
  <si>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</si>
  <si>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</si>
  <si>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</si>
  <si>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</si>
  <si>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</si>
  <si>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</si>
  <si>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</si>
  <si>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</si>
  <si>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</si>
  <si>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</si>
  <si>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</si>
  <si>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</si>
  <si>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</si>
  <si>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</si>
  <si>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</si>
  <si>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</si>
  <si>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</si>
  <si>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</si>
  <si>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</si>
  <si>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</si>
  <si>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</si>
  <si>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</si>
  <si>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</si>
  <si>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</si>
  <si>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</si>
  <si>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</si>
  <si>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</si>
  <si>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</si>
  <si>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</si>
  <si>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</si>
  <si>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</si>
  <si>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</si>
  <si>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</si>
  <si>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</si>
  <si>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</si>
  <si>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</si>
  <si>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</si>
  <si>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</si>
  <si>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</si>
  <si>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</si>
  <si>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</si>
  <si>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</si>
  <si>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</si>
  <si>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</si>
  <si>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</si>
  <si>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</si>
  <si>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</si>
  <si>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</si>
  <si>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</si>
  <si>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</si>
  <si>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</si>
  <si>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</si>
  <si>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</si>
  <si>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</si>
  <si>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</si>
  <si>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</si>
  <si>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</si>
  <si>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</si>
  <si>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</si>
  <si>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</si>
  <si>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</si>
  <si>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</si>
  <si>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</si>
  <si>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</si>
  <si>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</si>
  <si>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</si>
  <si>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</si>
  <si>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</si>
  <si>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</si>
  <si>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</si>
  <si>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</si>
  <si>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</si>
  <si>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</si>
  <si>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</si>
  <si>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</si>
  <si>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</si>
  <si>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</si>
  <si>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</si>
  <si>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</si>
  <si>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</si>
  <si>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</si>
  <si>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</si>
  <si>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</si>
  <si>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</si>
  <si>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</si>
  <si>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</si>
  <si>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</si>
  <si>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</si>
  <si>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</si>
  <si>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</si>
  <si>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</si>
  <si>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</si>
  <si>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</si>
  <si>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</si>
  <si>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</si>
  <si>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</si>
  <si>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</si>
  <si>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</si>
  <si>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</si>
  <si>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</si>
  <si>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</si>
  <si>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</si>
  <si>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</si>
  <si>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</si>
  <si>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</si>
  <si>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</si>
  <si>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</si>
  <si>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</si>
  <si>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</si>
  <si>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</si>
  <si>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</si>
  <si>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</si>
  <si>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</si>
  <si>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</si>
  <si>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</si>
  <si>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</si>
  <si>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</si>
  <si>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</si>
  <si>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</si>
  <si>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</si>
  <si>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</si>
  <si>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</si>
  <si>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</si>
  <si>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</si>
  <si>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</si>
  <si>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</si>
  <si>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</si>
  <si>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</si>
  <si>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</si>
  <si>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</si>
  <si>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</si>
  <si>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</si>
  <si>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</si>
  <si>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</si>
  <si>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</si>
  <si>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</si>
  <si>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</si>
  <si>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</si>
  <si>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</si>
  <si>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</si>
  <si>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</si>
  <si>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</si>
  <si>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</si>
  <si>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</si>
  <si>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</si>
  <si>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</si>
  <si>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</si>
  <si>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</si>
  <si>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</si>
  <si>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</si>
  <si>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</si>
  <si>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</si>
  <si>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</si>
  <si>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</si>
  <si>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</si>
  <si>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</si>
  <si>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</si>
  <si>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</si>
  <si>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</si>
  <si>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</si>
  <si>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</si>
  <si>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</si>
  <si>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</si>
  <si>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</si>
  <si>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</si>
  <si>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</si>
  <si>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</si>
  <si>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</si>
  <si>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</si>
  <si>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</si>
  <si>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</si>
  <si>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</si>
  <si>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</si>
  <si>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</si>
  <si>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</si>
  <si>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</si>
  <si>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</si>
  <si>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</si>
  <si>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</si>
  <si>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</si>
  <si>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</si>
  <si>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</si>
  <si>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</si>
  <si>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</si>
  <si>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</si>
  <si>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</si>
  <si>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</si>
  <si>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</si>
  <si>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</si>
  <si>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</si>
  <si>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</si>
  <si>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</si>
  <si>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</si>
  <si>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</si>
  <si>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</si>
  <si>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</si>
  <si>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</si>
  <si>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</si>
  <si>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</si>
  <si>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</si>
  <si>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</si>
  <si>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</si>
  <si>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</si>
  <si>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</si>
  <si>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</si>
  <si>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</si>
  <si>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</si>
  <si>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</si>
  <si>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</si>
  <si>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</si>
  <si>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</si>
  <si>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</si>
  <si>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</si>
  <si>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</si>
  <si>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</si>
  <si>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</si>
  <si>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</si>
  <si>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</si>
  <si>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</si>
  <si>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</si>
  <si>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</si>
  <si>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</si>
  <si>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</si>
  <si>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</si>
  <si>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</si>
  <si>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</si>
  <si>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</si>
  <si>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</si>
  <si>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</si>
  <si>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</si>
  <si>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</si>
  <si>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</si>
  <si>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</si>
  <si>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</si>
  <si>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</si>
  <si>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</si>
  <si>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</si>
  <si>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</si>
  <si>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</si>
  <si>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</si>
  <si>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</si>
  <si>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</si>
  <si>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</si>
  <si>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</si>
  <si>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</si>
  <si>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</si>
  <si>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</si>
  <si>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</si>
  <si>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</si>
  <si>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</si>
  <si>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</si>
  <si>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</si>
  <si>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</si>
  <si>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</si>
  <si>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</si>
  <si>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</si>
  <si>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</si>
  <si>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</si>
  <si>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</si>
  <si>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</si>
  <si>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</si>
  <si>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</si>
  <si>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</si>
  <si>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</si>
  <si>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</si>
  <si>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</si>
  <si>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</si>
  <si>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</si>
  <si>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</si>
  <si>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</si>
  <si>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</si>
  <si>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</si>
  <si>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</si>
  <si>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</si>
  <si>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</si>
  <si>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</si>
  <si>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</si>
  <si>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</si>
  <si>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</si>
  <si>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</si>
  <si>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</si>
  <si>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</si>
  <si>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</si>
  <si>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</si>
  <si>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</si>
  <si>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</si>
  <si>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</si>
  <si>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</si>
  <si>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</si>
  <si>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</si>
  <si>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</si>
  <si>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</si>
  <si>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</si>
  <si>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</si>
  <si>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</si>
  <si>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</si>
  <si>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</si>
  <si>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</si>
  <si>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</si>
  <si>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</si>
  <si>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</si>
  <si>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</si>
  <si>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</si>
  <si>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</si>
  <si>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</si>
  <si>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</si>
  <si>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</si>
  <si>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</si>
  <si>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</si>
  <si>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</si>
  <si>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</si>
  <si>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</si>
  <si>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</si>
  <si>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</si>
  <si>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</si>
  <si>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</si>
  <si>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</si>
  <si>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</si>
  <si>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</si>
  <si>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</si>
  <si>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</si>
  <si>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</si>
  <si>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</si>
  <si>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</si>
  <si>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</si>
  <si>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</si>
  <si>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</si>
  <si>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</si>
  <si>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</si>
  <si>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</si>
  <si>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</si>
  <si>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</si>
  <si>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</si>
  <si>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</si>
  <si>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</si>
  <si>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</si>
  <si>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</si>
  <si>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</si>
  <si>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</si>
  <si>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</si>
  <si>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</si>
  <si>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</si>
  <si>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</si>
  <si>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</si>
  <si>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</si>
  <si>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</si>
  <si>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</si>
  <si>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</si>
  <si>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</si>
  <si>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</si>
  <si>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</si>
  <si>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</si>
  <si>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</si>
  <si>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</si>
  <si>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</si>
  <si>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</si>
  <si>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</si>
  <si>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</si>
  <si>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</si>
  <si>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</si>
  <si>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</si>
  <si>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</si>
  <si>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</si>
  <si>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</si>
  <si>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</si>
  <si>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</si>
  <si>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</si>
  <si>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</si>
  <si>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</si>
  <si>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</si>
  <si>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</si>
  <si>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</si>
  <si>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</si>
  <si>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</si>
  <si>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</si>
  <si>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</si>
  <si>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</si>
  <si>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</si>
  <si>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</si>
  <si>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</si>
  <si>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</si>
  <si>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</si>
  <si>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</si>
  <si>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</si>
  <si>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</si>
  <si>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</si>
  <si>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</si>
  <si>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</si>
  <si>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</si>
  <si>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</si>
  <si>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</si>
  <si>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</si>
  <si>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</si>
  <si>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</si>
  <si>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</si>
  <si>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</si>
  <si>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</si>
  <si>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</si>
  <si>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</si>
  <si>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</si>
  <si>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</si>
  <si>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</si>
  <si>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</si>
  <si>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</si>
  <si>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</si>
  <si>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</si>
  <si>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</si>
  <si>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</si>
  <si>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</si>
  <si>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</si>
  <si>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</si>
  <si>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</si>
  <si>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</si>
  <si>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</si>
  <si>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</si>
  <si>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</si>
  <si>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</si>
  <si>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</si>
  <si>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</si>
  <si>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</si>
  <si>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</si>
  <si>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</si>
  <si>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</si>
  <si>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</si>
  <si>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</si>
  <si>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</si>
  <si>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</si>
  <si>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</si>
  <si>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</si>
  <si>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</si>
  <si>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</si>
  <si>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</si>
  <si>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</si>
  <si>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</si>
  <si>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</si>
  <si>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</si>
  <si>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</si>
  <si>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</si>
  <si>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</si>
  <si>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</si>
  <si>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</si>
  <si>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</si>
  <si>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</si>
  <si>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</si>
  <si>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</si>
  <si>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</si>
  <si>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</si>
  <si>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</si>
  <si>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</si>
  <si>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</si>
  <si>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</si>
  <si>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</si>
  <si>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</si>
  <si>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</si>
  <si>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</si>
  <si>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</si>
  <si>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</si>
  <si>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</si>
  <si>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</si>
  <si>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</si>
  <si>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</si>
  <si>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</si>
  <si>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</si>
  <si>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</si>
  <si>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</si>
  <si>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</si>
  <si>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</si>
  <si>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</si>
  <si>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</si>
  <si>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</si>
  <si>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</si>
  <si>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</si>
  <si>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</si>
  <si>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</si>
  <si>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</si>
  <si>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</si>
  <si>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</si>
  <si>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</si>
  <si>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</si>
  <si>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</si>
  <si>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</si>
  <si>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</si>
  <si>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</si>
  <si>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</si>
  <si>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</si>
  <si>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</si>
  <si>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</si>
  <si>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</si>
  <si>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</si>
  <si>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</si>
  <si>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</si>
  <si>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</si>
  <si>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</si>
  <si>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</si>
  <si>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</si>
  <si>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</si>
  <si>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</si>
  <si>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</si>
  <si>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</si>
  <si>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</si>
  <si>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</si>
  <si>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</si>
  <si>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</si>
  <si>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</si>
  <si>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</si>
  <si>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</si>
  <si>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</si>
  <si>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</si>
  <si>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</si>
  <si>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</si>
  <si>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</si>
  <si>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</si>
  <si>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</si>
  <si>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</si>
  <si>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</si>
  <si>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</si>
  <si>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</si>
  <si>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</si>
  <si>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</si>
  <si>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</si>
  <si>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</si>
  <si>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</si>
  <si>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</si>
  <si>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</si>
  <si>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</si>
  <si>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</si>
  <si>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</si>
  <si>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</si>
  <si>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</si>
  <si>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</si>
  <si>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</si>
  <si>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</si>
  <si>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</si>
  <si>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</si>
  <si>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</si>
  <si>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</si>
  <si>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</si>
  <si>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</si>
  <si>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</si>
  <si>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</si>
  <si>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</si>
  <si>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</si>
  <si>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</si>
  <si>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</si>
  <si>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</si>
  <si>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</si>
  <si>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</si>
  <si>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</si>
  <si>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</si>
  <si>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</si>
  <si>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</si>
  <si>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</si>
  <si>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</si>
  <si>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</si>
  <si>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</si>
  <si>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</si>
  <si>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</si>
  <si>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</si>
  <si>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</si>
  <si>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</si>
  <si>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</si>
  <si>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</si>
  <si>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</si>
  <si>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</si>
  <si>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</si>
  <si>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</si>
  <si>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</si>
  <si>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</si>
  <si>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</si>
  <si>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</si>
  <si>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</si>
  <si>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</si>
  <si>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</si>
  <si>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</si>
  <si>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</si>
  <si>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</si>
  <si>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</si>
  <si>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</si>
  <si>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</si>
  <si>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</si>
  <si>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</si>
  <si>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</si>
  <si>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</si>
  <si>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</si>
  <si>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</si>
  <si>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</si>
  <si>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</si>
  <si>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</si>
  <si>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</si>
  <si>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</si>
  <si>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</si>
  <si>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</si>
  <si>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</si>
  <si>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</si>
  <si>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</si>
  <si>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</si>
  <si>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</si>
  <si>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</si>
  <si>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</si>
  <si>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</si>
  <si>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</si>
  <si>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</si>
  <si>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</si>
  <si>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</si>
  <si>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</si>
  <si>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</si>
  <si>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</si>
  <si>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</si>
  <si>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</si>
  <si>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</si>
  <si>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</si>
  <si>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</si>
  <si>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</si>
  <si>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</si>
  <si>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</si>
  <si>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</si>
  <si>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</si>
  <si>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</si>
  <si>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</si>
  <si>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</si>
  <si>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</si>
  <si>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</si>
  <si>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</si>
  <si>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</si>
  <si>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</si>
  <si>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</si>
  <si>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</si>
  <si>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</si>
  <si>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</si>
  <si>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</si>
  <si>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</si>
  <si>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</si>
  <si>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</si>
  <si>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</si>
  <si>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</si>
  <si>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</si>
  <si>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</si>
  <si>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</si>
  <si>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</si>
  <si>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</si>
  <si>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</si>
  <si>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</si>
  <si>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</si>
  <si>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</si>
  <si>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</si>
  <si>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</si>
  <si>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</si>
  <si>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</si>
  <si>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</si>
  <si>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</si>
  <si>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</si>
  <si>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</si>
  <si>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</si>
  <si>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</si>
  <si>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</si>
  <si>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</si>
  <si>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</si>
  <si>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</si>
  <si>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</si>
  <si>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</si>
  <si>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</si>
  <si>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</si>
  <si>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</si>
  <si>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</si>
  <si>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</si>
  <si>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</si>
  <si>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</si>
  <si>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</si>
  <si>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</si>
  <si>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</si>
  <si>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</si>
  <si>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</si>
  <si>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</si>
  <si>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</si>
  <si>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</si>
  <si>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</si>
  <si>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</si>
  <si>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</si>
  <si>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</si>
  <si>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</si>
  <si>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</si>
  <si>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</si>
  <si>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</si>
  <si>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</si>
  <si>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</si>
  <si>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</si>
  <si>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</si>
  <si>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</si>
  <si>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</si>
  <si>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</si>
  <si>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</si>
  <si>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</si>
  <si>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</si>
  <si>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</si>
  <si>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</si>
  <si>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</si>
  <si>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</si>
  <si>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</si>
  <si>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</si>
  <si>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</si>
  <si>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</si>
  <si>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</si>
  <si>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</si>
  <si>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</si>
  <si>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</si>
  <si>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</si>
  <si>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</si>
  <si>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</si>
  <si>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</si>
  <si>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</si>
  <si>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</si>
  <si>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</si>
  <si>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</si>
  <si>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</si>
  <si>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</si>
  <si>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</si>
  <si>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</si>
  <si>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</si>
  <si>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</si>
  <si>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</si>
  <si>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</si>
  <si>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</si>
  <si>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</si>
  <si>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</si>
  <si>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</si>
  <si>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</si>
  <si>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</si>
  <si>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</si>
  <si>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</si>
  <si>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</si>
  <si>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</si>
  <si>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</si>
  <si>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</si>
  <si>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</si>
  <si>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</si>
  <si>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</si>
  <si>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</si>
  <si>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</si>
  <si>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</si>
  <si>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</si>
  <si>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</si>
  <si>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</si>
  <si>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</si>
  <si>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</si>
  <si>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</si>
  <si>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</si>
  <si>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</si>
  <si>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</si>
  <si>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</si>
  <si>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</si>
  <si>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</si>
  <si>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</si>
  <si>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</si>
  <si>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</si>
  <si>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</si>
  <si>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</si>
  <si>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</si>
  <si>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</si>
  <si>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</si>
  <si>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</si>
  <si>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</si>
  <si>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</si>
  <si>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</si>
  <si>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</si>
  <si>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</si>
  <si>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</si>
  <si>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</si>
  <si>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</si>
  <si>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</si>
  <si>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</si>
  <si>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</si>
  <si>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</si>
  <si>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</si>
  <si>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</si>
  <si>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</si>
  <si>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</si>
  <si>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</si>
  <si>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</si>
  <si>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</si>
  <si>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</si>
  <si>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</si>
  <si>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</si>
  <si>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</si>
  <si>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</si>
  <si>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</si>
  <si>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</si>
  <si>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</si>
  <si>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</si>
  <si>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</si>
  <si>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</si>
  <si>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</si>
  <si>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</si>
  <si>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</si>
  <si>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</si>
  <si>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</si>
  <si>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</si>
  <si>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</si>
  <si>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</si>
  <si>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</si>
  <si>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</si>
  <si>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</si>
  <si>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</si>
  <si>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</si>
  <si>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</si>
  <si>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</si>
  <si>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</si>
  <si>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</si>
  <si>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</si>
  <si>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</si>
  <si>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</si>
  <si>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</si>
  <si>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</si>
  <si>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</si>
  <si>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</si>
  <si>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</si>
  <si>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</si>
  <si>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</si>
  <si>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</si>
  <si>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</si>
  <si>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</si>
  <si>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</si>
  <si>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</si>
  <si>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</si>
  <si>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</si>
  <si>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</si>
  <si>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</si>
  <si>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</si>
  <si>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</si>
  <si>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</si>
  <si>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</si>
  <si>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</si>
  <si>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</si>
  <si>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</si>
  <si>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</si>
  <si>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</si>
  <si>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</si>
  <si>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</si>
  <si>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</si>
  <si>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</si>
  <si>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</si>
  <si>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</si>
  <si>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</si>
  <si>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</si>
  <si>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</si>
  <si>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</si>
  <si>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</si>
  <si>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</si>
  <si>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</si>
  <si>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</si>
  <si>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</si>
  <si>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</si>
  <si>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</si>
  <si>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</si>
  <si>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</si>
  <si>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</si>
  <si>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</si>
  <si>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</si>
  <si>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</si>
  <si>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</si>
  <si>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</si>
  <si>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</si>
  <si>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</si>
  <si>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</si>
  <si>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</si>
  <si>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</si>
  <si>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</si>
  <si>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</si>
  <si>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</si>
  <si>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</si>
  <si>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</si>
  <si>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</si>
  <si>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</si>
  <si>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</si>
  <si>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</si>
  <si>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</si>
  <si>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</si>
  <si>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</si>
  <si>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</si>
  <si>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</si>
  <si>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</si>
  <si>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</si>
  <si>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</si>
  <si>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</si>
  <si>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</si>
  <si>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</si>
  <si>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</si>
  <si>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</si>
  <si>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</si>
  <si>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</si>
  <si>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</si>
  <si>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</si>
  <si>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</si>
  <si>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</si>
  <si>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</si>
  <si>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</si>
  <si>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</si>
  <si>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</si>
  <si>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</si>
  <si>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</si>
  <si>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</si>
  <si>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</si>
  <si>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</si>
  <si>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</si>
  <si>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</si>
  <si>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</si>
  <si>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</si>
  <si>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</si>
  <si>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</si>
  <si>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</si>
  <si>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</si>
  <si>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</si>
  <si>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</si>
  <si>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</si>
  <si>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</si>
  <si>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</si>
  <si>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</si>
  <si>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</si>
  <si>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</si>
  <si>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</si>
  <si>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</si>
  <si>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</si>
  <si>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</si>
  <si>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</si>
  <si>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</si>
  <si>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</si>
  <si>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</si>
  <si>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</si>
  <si>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</si>
  <si>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</si>
  <si>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</si>
  <si>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</si>
  <si>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</si>
  <si>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</si>
  <si>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</si>
  <si>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</si>
  <si>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</si>
  <si>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</si>
  <si>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</si>
  <si>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</si>
  <si>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</si>
  <si>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</si>
  <si>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</si>
  <si>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</si>
  <si>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</si>
  <si>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</si>
  <si>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</si>
  <si>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</si>
  <si>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</si>
  <si>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</si>
  <si>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</si>
  <si>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</si>
  <si>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</si>
  <si>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</si>
  <si>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</si>
  <si>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</si>
  <si>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</si>
  <si>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</si>
  <si>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</si>
  <si>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</si>
  <si>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</si>
  <si>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</si>
  <si>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</si>
  <si>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</si>
  <si>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</si>
  <si>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</si>
  <si>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</si>
  <si>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</si>
  <si>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</si>
  <si>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</si>
  <si>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</si>
  <si>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</si>
  <si>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</si>
  <si>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</si>
  <si>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</si>
  <si>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</si>
  <si>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</si>
  <si>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</si>
  <si>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</si>
  <si>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</si>
  <si>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</si>
  <si>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</si>
  <si>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</si>
  <si>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</si>
  <si>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</si>
  <si>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</si>
  <si>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</si>
  <si>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</si>
  <si>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</si>
  <si>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</si>
  <si>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</si>
  <si>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</si>
  <si>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</si>
  <si>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</si>
  <si>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</si>
  <si>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</si>
  <si>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</si>
  <si>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</si>
  <si>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</si>
  <si>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</si>
  <si>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</si>
  <si>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</si>
  <si>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</si>
  <si>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</si>
  <si>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</si>
  <si>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</si>
  <si>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</si>
  <si>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</si>
  <si>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</si>
  <si>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</si>
  <si>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</si>
  <si>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</si>
  <si>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</si>
  <si>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</si>
  <si>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</si>
  <si>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</si>
  <si>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</si>
  <si>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</si>
  <si>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</si>
  <si>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</si>
  <si>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</si>
  <si>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</si>
  <si>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</si>
  <si>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</si>
  <si>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</si>
  <si>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</si>
  <si>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</si>
  <si>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</si>
  <si>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</si>
  <si>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</si>
  <si>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</si>
  <si>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</si>
  <si>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</si>
  <si>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</si>
  <si>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</si>
  <si>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</si>
  <si>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</si>
  <si>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</si>
  <si>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</si>
  <si>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</si>
  <si>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</si>
  <si>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</si>
  <si>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</si>
  <si>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</si>
  <si>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</si>
  <si>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</si>
  <si>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</si>
  <si>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</si>
  <si>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</si>
  <si>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</si>
  <si>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</si>
  <si>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</si>
  <si>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</si>
  <si>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</si>
  <si>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</si>
  <si>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</si>
  <si>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</si>
  <si>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</si>
  <si>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</si>
  <si>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</si>
  <si>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</si>
  <si>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</si>
  <si>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</si>
  <si>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</si>
  <si>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</si>
  <si>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</si>
  <si>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</si>
  <si>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</si>
  <si>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</si>
  <si>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</si>
  <si>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</si>
  <si>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</si>
  <si>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</si>
  <si>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</si>
  <si>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</si>
  <si>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</si>
  <si>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</si>
  <si>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</si>
  <si>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</si>
  <si>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</si>
  <si>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</si>
  <si>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</si>
  <si>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</si>
  <si>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</si>
  <si>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</si>
  <si>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</si>
  <si>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</si>
  <si>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</si>
  <si>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</si>
  <si>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</si>
  <si>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</si>
  <si>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</si>
  <si>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</si>
  <si>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</si>
  <si>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</si>
  <si>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</si>
  <si>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</si>
  <si>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</si>
  <si>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</si>
  <si>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</si>
  <si>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</si>
  <si>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</si>
  <si>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</si>
  <si>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</si>
  <si>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</si>
  <si>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</si>
  <si>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</si>
  <si>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</si>
  <si>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</si>
  <si>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</si>
  <si>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</si>
  <si>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</si>
  <si>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</si>
  <si>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</si>
  <si>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</si>
  <si>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</si>
  <si>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</si>
  <si>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</si>
  <si>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</si>
  <si>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</si>
  <si>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</si>
  <si>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</si>
  <si>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</si>
  <si>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</si>
  <si>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</si>
  <si>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</si>
  <si>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</si>
  <si>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</si>
  <si>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</si>
  <si>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</si>
  <si>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</si>
  <si>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</si>
  <si>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</si>
  <si>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</si>
  <si>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</si>
  <si>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</si>
  <si>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</si>
  <si>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</si>
  <si>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</si>
  <si>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</si>
  <si>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</si>
  <si>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</si>
  <si>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</si>
  <si>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</si>
  <si>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</si>
  <si>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</si>
  <si>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</si>
  <si>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</si>
  <si>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</si>
  <si>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</si>
  <si>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</si>
  <si>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</si>
  <si>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</si>
  <si>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</si>
  <si>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</si>
  <si>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</si>
  <si>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</si>
  <si>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</si>
  <si>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</si>
  <si>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</si>
  <si>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</si>
  <si>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</si>
  <si>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</si>
  <si>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</si>
  <si>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</si>
  <si>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</si>
  <si>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</si>
  <si>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</si>
  <si>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</si>
  <si>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</si>
  <si>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</si>
  <si>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</si>
  <si>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</si>
  <si>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</si>
  <si>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</si>
  <si>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</si>
  <si>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</si>
  <si>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</si>
  <si>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</si>
  <si>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</si>
  <si>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</si>
  <si>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</si>
  <si>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</si>
  <si>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</si>
  <si>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</si>
  <si>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</si>
  <si>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</si>
  <si>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</si>
  <si>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</si>
  <si>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</si>
  <si>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</si>
  <si>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</si>
  <si>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</si>
  <si>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</si>
  <si>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</si>
  <si>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</si>
  <si>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</si>
  <si>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</si>
  <si>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</si>
  <si>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</si>
  <si>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</si>
  <si>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</si>
  <si>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</si>
  <si>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</si>
  <si>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</si>
  <si>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</si>
  <si>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</si>
  <si>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</si>
  <si>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</si>
  <si>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</si>
  <si>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</si>
  <si>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</si>
  <si>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</si>
  <si>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</si>
  <si>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</si>
  <si>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</si>
  <si>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</si>
  <si>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</si>
  <si>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</si>
  <si>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</si>
  <si>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</si>
  <si>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</si>
  <si>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</si>
  <si>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</si>
  <si>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</si>
  <si>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</si>
  <si>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</si>
  <si>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</si>
  <si>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</si>
  <si>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</si>
  <si>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</si>
  <si>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</si>
  <si>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</si>
  <si>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</si>
  <si>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</si>
  <si>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</si>
  <si>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</si>
  <si>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</si>
  <si>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</si>
  <si>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</si>
  <si>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</si>
  <si>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</si>
  <si>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</si>
  <si>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</si>
  <si>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</si>
  <si>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</si>
  <si>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</si>
  <si>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</si>
  <si>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</si>
  <si>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</si>
  <si>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</si>
  <si>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</si>
  <si>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</si>
  <si>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</si>
  <si>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</si>
  <si>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</si>
  <si>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</si>
  <si>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</si>
  <si>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</si>
  <si>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</si>
  <si>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</si>
  <si>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</si>
  <si>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</si>
  <si>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</si>
  <si>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</si>
  <si>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</si>
  <si>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</si>
  <si>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</si>
  <si>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</si>
  <si>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</si>
  <si>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</si>
  <si>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</si>
  <si>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</si>
  <si>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</si>
  <si>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</si>
  <si>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</si>
  <si>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</si>
  <si>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</si>
  <si>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</si>
  <si>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</si>
  <si>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</si>
  <si>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</si>
  <si>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</si>
  <si>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</si>
  <si>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</si>
  <si>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</si>
  <si>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</si>
  <si>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</si>
  <si>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</si>
  <si>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</si>
  <si>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</si>
  <si>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</si>
  <si>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</si>
  <si>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</si>
  <si>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</si>
  <si>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</si>
  <si>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</si>
  <si>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</si>
  <si>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</si>
  <si>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</si>
  <si>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</si>
  <si>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</si>
  <si>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</si>
  <si>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</si>
  <si>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</si>
  <si>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</si>
  <si>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</si>
  <si>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</si>
  <si>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</si>
  <si>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</si>
  <si>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</si>
  <si>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</si>
  <si>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</si>
  <si>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</si>
  <si>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</si>
  <si>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</si>
  <si>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</si>
  <si>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</si>
  <si>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</si>
  <si>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</si>
  <si>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</si>
  <si>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</si>
  <si>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</si>
  <si>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</si>
  <si>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</si>
  <si>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</si>
  <si>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</si>
  <si>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</si>
  <si>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</si>
  <si>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</si>
  <si>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</si>
  <si>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</si>
  <si>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</si>
  <si>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</si>
  <si>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</si>
  <si>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</si>
  <si>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</si>
  <si>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</si>
  <si>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</si>
  <si>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</si>
  <si>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</si>
  <si>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</si>
  <si>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</si>
  <si>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</si>
  <si>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</si>
  <si>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</si>
  <si>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</si>
  <si>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</si>
  <si>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</si>
  <si>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</si>
  <si>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</si>
  <si>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</si>
  <si>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</si>
  <si>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</si>
  <si>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</si>
  <si>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</si>
  <si>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</si>
  <si>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</si>
  <si>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</si>
  <si>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</si>
  <si>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</si>
  <si>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</si>
  <si>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</si>
  <si>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</si>
  <si>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</si>
  <si>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</si>
  <si>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</si>
  <si>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</si>
  <si>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</si>
  <si>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</si>
  <si>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</si>
  <si>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</si>
  <si>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</si>
  <si>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</si>
  <si>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</si>
  <si>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</si>
  <si>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</si>
  <si>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</si>
  <si>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</si>
  <si>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</si>
  <si>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</si>
  <si>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</si>
  <si>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</si>
  <si>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</si>
  <si>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</si>
  <si>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</si>
  <si>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</si>
  <si>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</si>
  <si>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</si>
  <si>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</si>
  <si>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</si>
  <si>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</si>
  <si>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</si>
  <si>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</si>
  <si>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</si>
  <si>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</si>
  <si>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</si>
  <si>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</si>
  <si>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</si>
  <si>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</si>
  <si>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</si>
  <si>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</si>
  <si>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</si>
  <si>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</si>
  <si>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</si>
  <si>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</si>
  <si>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</si>
  <si>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</si>
  <si>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</si>
  <si>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</si>
  <si>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</si>
  <si>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</si>
  <si>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</si>
  <si>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</si>
  <si>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</si>
  <si>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</si>
  <si>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</si>
  <si>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</si>
  <si>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</si>
  <si>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</si>
  <si>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</si>
  <si>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</si>
  <si>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</si>
  <si>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</si>
  <si>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</si>
  <si>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</si>
  <si>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</si>
  <si>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</si>
  <si>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</si>
  <si>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</si>
  <si>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</si>
  <si>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</si>
  <si>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</si>
  <si>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</si>
  <si>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</si>
  <si>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</si>
  <si>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</si>
  <si>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</si>
  <si>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</si>
  <si>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</si>
  <si>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</si>
  <si>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</si>
  <si>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</si>
  <si>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</si>
  <si>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</si>
  <si>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</si>
  <si>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</si>
  <si>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</si>
  <si>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</si>
  <si>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</si>
  <si>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</si>
  <si>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</si>
  <si>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</si>
  <si>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</si>
  <si>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</si>
  <si>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</si>
  <si>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</si>
  <si>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</si>
  <si>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</si>
  <si>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</si>
  <si>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</si>
  <si>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</si>
  <si>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</si>
  <si>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</si>
  <si>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</si>
  <si>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</si>
  <si>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</si>
  <si>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</si>
  <si>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</si>
  <si>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</si>
  <si>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</si>
  <si>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</si>
  <si>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</si>
  <si>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</si>
  <si>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</si>
  <si>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</si>
  <si>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</si>
  <si>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</si>
  <si>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</si>
  <si>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</si>
  <si>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</si>
  <si>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</si>
  <si>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</si>
  <si>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</si>
  <si>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</si>
  <si>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</si>
  <si>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</si>
  <si>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</si>
  <si>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</si>
  <si>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</si>
  <si>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</si>
  <si>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</si>
  <si>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</si>
  <si>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</si>
  <si>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</si>
  <si>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</si>
  <si>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</si>
  <si>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</si>
  <si>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</si>
  <si>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</si>
  <si>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</si>
  <si>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</si>
  <si>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</si>
  <si>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</si>
  <si>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</si>
  <si>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</si>
  <si>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</si>
  <si>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</si>
  <si>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</si>
  <si>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</si>
  <si>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</si>
  <si>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</si>
  <si>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</si>
  <si>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</si>
  <si>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</si>
  <si>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</si>
  <si>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</si>
  <si>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</si>
  <si>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</si>
  <si>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</si>
  <si>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</si>
  <si>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</si>
  <si>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</si>
  <si>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</si>
  <si>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</si>
  <si>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</si>
  <si>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</si>
  <si>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</si>
  <si>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</si>
  <si>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</si>
  <si>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</si>
  <si>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</si>
  <si>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</si>
  <si>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</si>
  <si>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</si>
  <si>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</si>
  <si>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</si>
  <si>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</si>
  <si>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</si>
  <si>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</si>
  <si>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</si>
  <si>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</si>
  <si>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</si>
  <si>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</si>
  <si>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</si>
  <si>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</si>
  <si>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</si>
  <si>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</si>
  <si>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</si>
  <si>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</si>
  <si>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</si>
  <si>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</si>
  <si>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</si>
  <si>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</si>
  <si>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</si>
  <si>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</si>
  <si>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</si>
  <si>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</si>
  <si>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</si>
  <si>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</si>
  <si>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</si>
  <si>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</si>
  <si>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</si>
  <si>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</si>
  <si>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</si>
  <si>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</si>
  <si>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</si>
  <si>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</si>
  <si>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</si>
  <si>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</si>
  <si>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</si>
  <si>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</si>
  <si>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</si>
  <si>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</si>
  <si>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</si>
  <si>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</si>
  <si>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</si>
  <si>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</si>
  <si>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</si>
  <si>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</si>
  <si>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</si>
  <si>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</si>
  <si>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</si>
  <si>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</si>
  <si>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</si>
  <si>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</si>
  <si>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</si>
  <si>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</si>
  <si>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</si>
  <si>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</si>
  <si>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</si>
  <si>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</si>
  <si>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</si>
  <si>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</si>
  <si>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</si>
  <si>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</si>
  <si>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</si>
  <si>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</si>
  <si>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</si>
  <si>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</si>
  <si>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</si>
  <si>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</si>
  <si>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</si>
  <si>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</si>
  <si>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</si>
  <si>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</si>
  <si>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</si>
  <si>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</si>
  <si>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</si>
  <si>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</si>
  <si>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</si>
  <si>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</si>
  <si>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</si>
  <si>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</si>
  <si>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</si>
  <si>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</si>
  <si>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</si>
  <si>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</si>
  <si>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</si>
  <si>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</si>
  <si>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</si>
  <si>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</si>
  <si>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</si>
  <si>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</si>
  <si>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</si>
  <si>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</si>
  <si>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</si>
  <si>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</si>
  <si>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</si>
  <si>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</si>
  <si>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</si>
  <si>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</si>
  <si>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</si>
  <si>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</si>
  <si>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</si>
  <si>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</si>
  <si>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</si>
  <si>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</si>
  <si>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</si>
  <si>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</si>
  <si>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</si>
  <si>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</si>
  <si>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</si>
  <si>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</si>
  <si>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</si>
  <si>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</si>
  <si>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</si>
  <si>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</si>
  <si>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</si>
  <si>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</si>
  <si>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</si>
  <si>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</si>
  <si>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</si>
  <si>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</si>
  <si>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</si>
  <si>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</si>
  <si>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</si>
  <si>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</si>
  <si>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</si>
  <si>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</si>
  <si>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</si>
  <si>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</si>
  <si>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</si>
  <si>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</si>
  <si>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</si>
  <si>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</si>
  <si>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</si>
  <si>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</si>
  <si>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</si>
  <si>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</si>
  <si>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</si>
  <si>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</si>
  <si>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</si>
  <si>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</si>
  <si>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</si>
  <si>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</si>
  <si>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</si>
  <si>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</si>
  <si>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</si>
  <si>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</si>
  <si>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</si>
  <si>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</si>
  <si>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</si>
  <si>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</si>
  <si>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</si>
  <si>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</si>
  <si>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</si>
  <si>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</si>
  <si>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</si>
  <si>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</si>
  <si>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</si>
  <si>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</si>
  <si>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</si>
  <si>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</si>
  <si>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</si>
  <si>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</si>
  <si>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</si>
  <si>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</si>
  <si>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</si>
  <si>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</si>
  <si>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</si>
  <si>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</si>
  <si>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</si>
  <si>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</si>
  <si>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</si>
  <si>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</si>
  <si>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</si>
  <si>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</si>
  <si>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</si>
  <si>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</si>
  <si>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</si>
  <si>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</si>
  <si>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</si>
  <si>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</si>
  <si>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</si>
  <si>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</si>
  <si>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</si>
  <si>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</si>
  <si>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</si>
  <si>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</si>
  <si>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</si>
  <si>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</si>
  <si>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</si>
  <si>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</si>
  <si>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</si>
  <si>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</si>
  <si>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</si>
  <si>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</si>
  <si>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</si>
  <si>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</si>
  <si>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</si>
  <si>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</si>
  <si>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</si>
  <si>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</si>
  <si>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</si>
  <si>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</si>
  <si>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</si>
  <si>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</si>
  <si>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</si>
  <si>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</si>
  <si>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</si>
  <si>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</si>
  <si>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</si>
  <si>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</si>
  <si>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</si>
  <si>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</si>
  <si>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</si>
  <si>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</si>
  <si>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</si>
  <si>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</si>
  <si>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</si>
  <si>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</si>
  <si>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</si>
  <si>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</si>
  <si>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</si>
  <si>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</si>
  <si>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</si>
  <si>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</si>
  <si>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</si>
  <si>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</si>
  <si>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</si>
  <si>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</si>
  <si>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</si>
  <si>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</si>
  <si>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</si>
  <si>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</si>
  <si>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</si>
  <si>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</si>
  <si>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</si>
  <si>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</si>
  <si>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</si>
  <si>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</si>
  <si>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</si>
  <si>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</si>
  <si>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</si>
  <si>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</si>
  <si>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</si>
  <si>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</si>
  <si>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</si>
  <si>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</si>
  <si>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</si>
  <si>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</si>
  <si>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</si>
  <si>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</si>
  <si>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</si>
  <si>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</si>
  <si>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</si>
  <si>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</si>
  <si>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</si>
  <si>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</si>
  <si>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</si>
  <si>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</si>
  <si>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</si>
  <si>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</si>
  <si>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</si>
  <si>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</si>
  <si>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</si>
  <si>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</si>
  <si>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</si>
  <si>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</si>
  <si>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</si>
  <si>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</si>
  <si>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</si>
  <si>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</si>
  <si>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</si>
  <si>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</si>
  <si>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</si>
  <si>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</si>
  <si>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</si>
  <si>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</si>
  <si>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</si>
  <si>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</si>
  <si>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</si>
  <si>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</si>
  <si>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</si>
  <si>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</si>
  <si>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</si>
  <si>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</si>
  <si>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</si>
  <si>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</si>
  <si>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</si>
  <si>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</si>
  <si>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</si>
  <si>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</si>
  <si>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</si>
  <si>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</si>
  <si>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</si>
  <si>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</si>
  <si>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</si>
  <si>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</si>
  <si>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</si>
  <si>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</si>
  <si>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</si>
  <si>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</si>
  <si>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</si>
  <si>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</si>
  <si>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</si>
  <si>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</si>
  <si>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</si>
  <si>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</si>
  <si>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</si>
  <si>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</si>
  <si>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</si>
  <si>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</si>
  <si>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</si>
  <si>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</si>
  <si>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</si>
  <si>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</si>
  <si>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</si>
  <si>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</si>
  <si>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</si>
  <si>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</si>
  <si>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</si>
  <si>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</si>
  <si>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</si>
  <si>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</si>
  <si>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</si>
  <si>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</si>
  <si>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</si>
  <si>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</si>
  <si>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</si>
  <si>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</si>
  <si>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</si>
  <si>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</si>
  <si>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</si>
  <si>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</si>
  <si>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</si>
  <si>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</si>
  <si>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</si>
  <si>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</si>
  <si>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</si>
  <si>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</si>
  <si>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</si>
  <si>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</si>
  <si>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</si>
  <si>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</si>
  <si>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</si>
  <si>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</si>
  <si>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</si>
  <si>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</si>
  <si>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</si>
  <si>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</si>
  <si>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</si>
  <si>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</si>
  <si>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</si>
  <si>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</si>
  <si>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</si>
  <si>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</si>
  <si>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</si>
  <si>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</si>
  <si>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</si>
  <si>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</si>
  <si>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</si>
  <si>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</si>
  <si>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</si>
  <si>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</si>
  <si>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</si>
  <si>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</si>
  <si>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</si>
  <si>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</si>
  <si>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</si>
  <si>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</si>
  <si>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</si>
  <si>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</si>
  <si>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</si>
  <si>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</si>
  <si>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</si>
  <si>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</si>
  <si>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</si>
  <si>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</si>
  <si>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</si>
  <si>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</si>
  <si>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</si>
  <si>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</si>
  <si>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</si>
  <si>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</si>
  <si>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</si>
  <si>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</si>
  <si>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</si>
  <si>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</si>
  <si>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</si>
  <si>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</si>
  <si>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</si>
  <si>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</si>
  <si>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</si>
  <si>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</si>
  <si>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</si>
  <si>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</si>
  <si>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</si>
  <si>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</si>
  <si>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</si>
  <si>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</si>
  <si>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</si>
  <si>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</si>
  <si>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</si>
  <si>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</si>
  <si>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</si>
  <si>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</si>
  <si>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</si>
  <si>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</si>
  <si>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</si>
  <si>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</si>
  <si>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</si>
  <si>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</si>
  <si>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</si>
  <si>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</si>
  <si>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</si>
  <si>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</si>
  <si>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</si>
  <si>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</si>
  <si>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</si>
  <si>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</si>
  <si>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</si>
  <si>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</si>
  <si>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</si>
  <si>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</si>
  <si>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</si>
  <si>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</si>
  <si>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</si>
  <si>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</si>
  <si>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</si>
  <si>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</si>
  <si>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</si>
  <si>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</si>
  <si>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</si>
  <si>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</si>
  <si>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</si>
  <si>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</si>
  <si>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</si>
  <si>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</si>
  <si>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</si>
  <si>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</si>
  <si>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</si>
  <si>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</si>
  <si>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</si>
  <si>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</si>
  <si>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</si>
  <si>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</si>
  <si>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</si>
  <si>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</si>
  <si>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</si>
  <si>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</si>
  <si>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</si>
  <si>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</si>
  <si>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</si>
  <si>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</si>
  <si>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</si>
  <si>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</si>
  <si>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</si>
  <si>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</si>
  <si>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</si>
  <si>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</si>
  <si>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</si>
  <si>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</si>
  <si>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</si>
  <si>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</si>
  <si>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</si>
  <si>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</si>
  <si>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</si>
  <si>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</si>
  <si>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</si>
  <si>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</si>
  <si>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</si>
  <si>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</si>
  <si>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</si>
  <si>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</si>
  <si>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</si>
  <si>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</si>
  <si>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</si>
  <si>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</si>
  <si>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</si>
  <si>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</si>
  <si>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</si>
  <si>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</si>
  <si>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</si>
  <si>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</si>
  <si>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</si>
  <si>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</si>
  <si>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</si>
  <si>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</si>
  <si>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</si>
  <si>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</si>
  <si>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</si>
  <si>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</si>
  <si>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</si>
  <si>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</si>
  <si>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</si>
  <si>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</si>
  <si>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</si>
  <si>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</si>
  <si>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</si>
  <si>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</si>
  <si>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</si>
  <si>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</si>
  <si>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</si>
  <si>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</si>
  <si>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</si>
  <si>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</si>
  <si>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</si>
  <si>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</si>
  <si>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</si>
  <si>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</si>
  <si>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</si>
  <si>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</si>
  <si>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</si>
  <si>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</si>
  <si>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</si>
  <si>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</si>
  <si>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</si>
  <si>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</si>
  <si>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</si>
  <si>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</si>
  <si>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</si>
  <si>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</si>
  <si>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</si>
  <si>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</si>
  <si>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</si>
  <si>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</si>
  <si>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</si>
  <si>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</si>
  <si>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</si>
  <si>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</si>
  <si>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</si>
  <si>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</si>
  <si>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</si>
  <si>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</si>
  <si>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</si>
  <si>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</si>
  <si>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</si>
  <si>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</si>
  <si>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</si>
  <si>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</si>
  <si>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</si>
  <si>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</si>
  <si>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</si>
  <si>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</si>
  <si>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</si>
  <si>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</si>
  <si>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</si>
  <si>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</si>
  <si>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</si>
  <si>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</si>
  <si>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</si>
  <si>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</si>
  <si>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</si>
  <si>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</si>
  <si>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</si>
  <si>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</si>
  <si>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</si>
  <si>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</si>
  <si>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</si>
  <si>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</si>
  <si>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</si>
  <si>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</si>
  <si>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</si>
  <si>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</si>
  <si>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</si>
  <si>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</si>
  <si>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</si>
  <si>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</si>
  <si>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</si>
  <si>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</si>
  <si>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</si>
  <si>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</si>
  <si>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</si>
  <si>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</si>
  <si>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</si>
  <si>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</si>
  <si>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</si>
  <si>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</si>
  <si>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</si>
  <si>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</si>
  <si>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</si>
  <si>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</si>
  <si>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</si>
  <si>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</si>
  <si>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</si>
  <si>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</si>
  <si>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</si>
  <si>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</si>
  <si>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</si>
  <si>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</si>
  <si>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</si>
  <si>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</si>
  <si>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</si>
  <si>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</si>
  <si>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</si>
  <si>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</si>
  <si>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</si>
  <si>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</si>
  <si>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</si>
  <si>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</si>
  <si>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</si>
  <si>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</si>
  <si>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</si>
  <si>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</si>
  <si>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</si>
  <si>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</si>
  <si>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</si>
  <si>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</si>
  <si>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</si>
  <si>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</si>
  <si>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</si>
  <si>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</si>
  <si>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</si>
  <si>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</si>
  <si>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</si>
  <si>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</si>
  <si>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</si>
  <si>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</si>
  <si>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</si>
  <si>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</si>
  <si>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</si>
  <si>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</si>
  <si>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</si>
  <si>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</si>
  <si>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</si>
  <si>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</si>
  <si>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</si>
  <si>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</si>
  <si>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</si>
  <si>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</si>
  <si>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</si>
  <si>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</si>
  <si>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</si>
  <si>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</si>
  <si>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</si>
  <si>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</si>
  <si>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</si>
  <si>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</si>
  <si>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</si>
  <si>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</si>
  <si>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</si>
  <si>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</si>
  <si>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</si>
  <si>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</si>
  <si>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</si>
  <si>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</si>
  <si>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</si>
  <si>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</si>
  <si>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</si>
  <si>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</si>
  <si>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</si>
  <si>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</si>
  <si>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</si>
  <si>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</si>
  <si>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</si>
  <si>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</si>
  <si>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</si>
  <si>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</si>
  <si>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</si>
  <si>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</si>
  <si>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</si>
  <si>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</si>
  <si>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</si>
  <si>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</si>
  <si>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</si>
  <si>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</si>
  <si>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</si>
  <si>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</si>
  <si>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</si>
  <si>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</si>
  <si>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</si>
  <si>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</si>
  <si>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</si>
  <si>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</si>
  <si>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</si>
  <si>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</si>
  <si>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</si>
  <si>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</si>
  <si>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</si>
  <si>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</si>
  <si>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</si>
  <si>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</si>
  <si>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</si>
  <si>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</si>
  <si>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</si>
  <si>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</si>
  <si>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</si>
  <si>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</si>
  <si>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</si>
  <si>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</si>
  <si>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</si>
  <si>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</si>
  <si>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</si>
  <si>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</si>
  <si>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</si>
  <si>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</si>
  <si>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</si>
  <si>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</si>
  <si>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</si>
  <si>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</si>
  <si>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</si>
  <si>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</si>
  <si>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</si>
  <si>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</si>
  <si>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</si>
  <si>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</si>
  <si>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</si>
  <si>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</si>
  <si>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</si>
  <si>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</si>
  <si>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</si>
  <si>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</si>
  <si>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</si>
  <si>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</si>
  <si>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</si>
  <si>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</si>
  <si>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</si>
  <si>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</si>
  <si>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</si>
  <si>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</si>
  <si>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</si>
  <si>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</si>
  <si>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</si>
  <si>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</si>
  <si>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</si>
  <si>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</si>
  <si>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</si>
  <si>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</si>
  <si>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</si>
  <si>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</si>
  <si>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</si>
  <si>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</si>
  <si>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</si>
  <si>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</si>
  <si>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</si>
  <si>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</si>
  <si>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</si>
  <si>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</si>
  <si>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</si>
  <si>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</si>
  <si>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</si>
  <si>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</si>
  <si>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</si>
  <si>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</si>
  <si>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</si>
  <si>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</si>
  <si>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</si>
  <si>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</si>
  <si>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</si>
  <si>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</si>
  <si>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</si>
  <si>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</si>
  <si>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</si>
  <si>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</si>
  <si>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</si>
  <si>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</si>
  <si>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</si>
  <si>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</si>
  <si>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</si>
  <si>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</si>
  <si>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</si>
  <si>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</si>
  <si>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</si>
  <si>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</si>
  <si>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</si>
  <si>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</si>
  <si>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</si>
  <si>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</si>
  <si>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</si>
  <si>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</si>
  <si>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</si>
  <si>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</si>
  <si>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</si>
  <si>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</si>
  <si>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</si>
  <si>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</si>
  <si>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</si>
  <si>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</si>
  <si>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</si>
  <si>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</si>
  <si>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</si>
  <si>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</si>
  <si>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</si>
  <si>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</si>
  <si>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</si>
  <si>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</si>
  <si>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</si>
  <si>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</si>
  <si>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</si>
  <si>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</si>
  <si>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</si>
  <si>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</si>
  <si>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</si>
  <si>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</si>
  <si>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</si>
  <si>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</si>
  <si>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</si>
  <si>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</si>
  <si>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</si>
  <si>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</si>
  <si>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</si>
  <si>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</si>
  <si>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</si>
  <si>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</si>
  <si>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</si>
  <si>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</si>
  <si>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</si>
  <si>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</si>
  <si>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</si>
  <si>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</si>
  <si>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</si>
  <si>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</si>
  <si>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</si>
  <si>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</si>
  <si>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</si>
  <si>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</si>
  <si>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</si>
  <si>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</si>
  <si>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</si>
  <si>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</si>
  <si>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</si>
  <si>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</si>
  <si>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</si>
  <si>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</si>
  <si>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</si>
  <si>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</si>
  <si>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</si>
  <si>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</si>
  <si>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</si>
  <si>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</si>
  <si>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</si>
  <si>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</si>
  <si>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</si>
  <si>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</si>
  <si>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</si>
  <si>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</si>
  <si>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</si>
  <si>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</si>
  <si>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</si>
  <si>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</si>
  <si>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</si>
  <si>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</si>
  <si>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</si>
  <si>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</si>
  <si>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</si>
  <si>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</si>
  <si>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</si>
  <si>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</si>
  <si>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</si>
  <si>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</si>
  <si>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</si>
  <si>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</si>
  <si>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</si>
  <si>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</si>
  <si>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</si>
  <si>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</si>
  <si>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</si>
  <si>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</si>
  <si>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</si>
  <si>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</si>
  <si>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</si>
  <si>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</si>
  <si>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</si>
  <si>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</si>
  <si>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</si>
  <si>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</si>
  <si>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</si>
  <si>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</si>
  <si>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</si>
  <si>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</si>
  <si>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</si>
  <si>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</si>
  <si>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</si>
  <si>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</si>
  <si>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</si>
  <si>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</si>
  <si>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</si>
  <si>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</si>
  <si>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</si>
  <si>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</si>
  <si>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</si>
  <si>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</si>
  <si>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</si>
  <si>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</si>
  <si>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</si>
  <si>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</si>
  <si>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</si>
  <si>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</si>
  <si>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</si>
  <si>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</si>
  <si>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</si>
  <si>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</si>
  <si>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</si>
  <si>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</si>
  <si>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</si>
  <si>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</si>
  <si>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</si>
  <si>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</si>
  <si>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</si>
  <si>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</si>
  <si>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</si>
  <si>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</si>
  <si>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</si>
  <si>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</si>
  <si>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</si>
  <si>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</si>
  <si>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</si>
  <si>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</si>
  <si>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</si>
  <si>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</si>
  <si>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</si>
  <si>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</si>
  <si>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</si>
  <si>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</si>
  <si>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</si>
  <si>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</si>
  <si>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</si>
  <si>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</si>
  <si>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</si>
  <si>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</si>
  <si>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</si>
  <si>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</si>
  <si>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</si>
  <si>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</si>
  <si>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</si>
  <si>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</si>
  <si>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</si>
  <si>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</si>
  <si>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</si>
  <si>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</si>
  <si>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</si>
  <si>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</si>
  <si>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</si>
  <si>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</si>
  <si>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</si>
  <si>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</si>
  <si>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</si>
  <si>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</si>
  <si>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</si>
  <si>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</si>
  <si>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</si>
  <si>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</si>
  <si>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</si>
  <si>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</si>
  <si>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</si>
  <si>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</si>
  <si>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</si>
  <si>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</si>
  <si>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</si>
  <si>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</si>
  <si>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</si>
  <si>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</si>
  <si>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</si>
  <si>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</si>
  <si>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</si>
  <si>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</si>
  <si>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</si>
  <si>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</si>
  <si>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</si>
  <si>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</si>
  <si>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</si>
  <si>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</si>
  <si>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</si>
  <si>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</si>
  <si>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</si>
  <si>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</si>
  <si>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</si>
  <si>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</si>
  <si>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</si>
  <si>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</si>
  <si>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</si>
  <si>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</si>
  <si>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</si>
  <si>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</si>
  <si>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</si>
  <si>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</si>
  <si>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</si>
  <si>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</si>
  <si>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</si>
  <si>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</si>
  <si>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</si>
  <si>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</si>
  <si>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</si>
  <si>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</si>
  <si>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</si>
  <si>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</si>
  <si>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</si>
  <si>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</si>
  <si>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</si>
  <si>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</si>
  <si>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</si>
  <si>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</si>
  <si>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</si>
  <si>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</si>
  <si>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</si>
  <si>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</si>
  <si>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</si>
  <si>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</si>
  <si>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</si>
  <si>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</si>
  <si>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</si>
  <si>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</si>
  <si>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</si>
  <si>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</si>
  <si>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</si>
  <si>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</si>
  <si>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</si>
  <si>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</si>
  <si>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</si>
  <si>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</si>
  <si>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</si>
  <si>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</si>
  <si>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</si>
  <si>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</si>
  <si>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</si>
  <si>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</si>
  <si>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</si>
  <si>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</si>
  <si>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</si>
  <si>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</si>
  <si>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</si>
  <si>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</si>
  <si>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</si>
  <si>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</si>
  <si>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</si>
  <si>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</si>
  <si>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</si>
  <si>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</si>
  <si>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</si>
  <si>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</si>
  <si>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</si>
  <si>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</si>
  <si>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</si>
  <si>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</si>
  <si>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</si>
  <si>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</si>
  <si>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</si>
  <si>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</si>
  <si>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</si>
  <si>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</si>
  <si>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</si>
  <si>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</si>
  <si>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</si>
  <si>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</si>
  <si>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</si>
  <si>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</si>
  <si>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</si>
  <si>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</si>
  <si>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</si>
  <si>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</si>
  <si>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</si>
  <si>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</si>
  <si>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</si>
  <si>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</si>
  <si>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</si>
  <si>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</si>
  <si>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</si>
  <si>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</si>
  <si>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</si>
  <si>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</si>
  <si>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</si>
  <si>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</si>
  <si>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</si>
  <si>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</si>
  <si>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</si>
  <si>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</si>
  <si>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</si>
  <si>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</si>
  <si>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</si>
  <si>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</si>
  <si>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</si>
  <si>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</si>
  <si>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</si>
  <si>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</si>
  <si>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</si>
  <si>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</si>
  <si>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</si>
  <si>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</si>
  <si>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</si>
  <si>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</si>
  <si>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</si>
  <si>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</si>
  <si>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</si>
  <si>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</si>
  <si>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</si>
  <si>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</si>
  <si>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</si>
  <si>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</si>
  <si>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</si>
  <si>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</si>
  <si>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</si>
  <si>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</si>
  <si>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</si>
  <si>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</si>
  <si>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</si>
  <si>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</si>
  <si>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</si>
  <si>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</si>
  <si>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</si>
  <si>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</si>
  <si>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</si>
  <si>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</si>
  <si>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</si>
  <si>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</si>
  <si>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</si>
  <si>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</si>
  <si>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</si>
  <si>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</si>
  <si>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</si>
  <si>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</si>
  <si>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</si>
  <si>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</si>
  <si>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</si>
  <si>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</si>
  <si>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</si>
  <si>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</si>
  <si>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</si>
  <si>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</si>
  <si>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</si>
  <si>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</si>
  <si>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</si>
  <si>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</si>
  <si>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</si>
  <si>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</si>
  <si>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</si>
  <si>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</si>
  <si>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</si>
  <si>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</si>
  <si>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</si>
  <si>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</si>
  <si>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</si>
  <si>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</si>
  <si>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</si>
  <si>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</si>
  <si>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</si>
  <si>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</si>
  <si>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</si>
  <si>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</si>
  <si>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</si>
  <si>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</si>
  <si>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</si>
  <si>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</si>
  <si>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</si>
  <si>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</si>
  <si>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</si>
  <si>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</si>
  <si>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</si>
  <si>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</si>
  <si>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</si>
  <si>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</si>
  <si>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</si>
  <si>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</si>
  <si>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</si>
  <si>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</si>
  <si>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</si>
  <si>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</si>
  <si>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</si>
  <si>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</si>
  <si>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</si>
  <si>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</si>
  <si>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</si>
  <si>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</si>
  <si>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</si>
  <si>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</si>
  <si>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</si>
  <si>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</si>
  <si>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</si>
  <si>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</si>
  <si>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</si>
  <si>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</si>
  <si>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</si>
  <si>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</si>
  <si>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</si>
  <si>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</si>
  <si>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</si>
  <si>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</si>
  <si>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</si>
  <si>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</si>
  <si>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</si>
  <si>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</si>
  <si>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</si>
  <si>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</si>
  <si>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</si>
  <si>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</si>
  <si>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</si>
  <si>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</si>
  <si>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</si>
  <si>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</si>
  <si>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</si>
  <si>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</si>
  <si>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</si>
  <si>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</si>
  <si>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</si>
  <si>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</si>
  <si>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</si>
  <si>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</si>
  <si>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</si>
  <si>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</si>
  <si>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</si>
  <si>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</si>
  <si>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</si>
  <si>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</si>
  <si>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</si>
  <si>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</si>
  <si>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</si>
  <si>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</si>
  <si>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</si>
  <si>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</si>
  <si>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</si>
  <si>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</si>
  <si>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</si>
  <si>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</si>
  <si>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</si>
  <si>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</si>
  <si>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</si>
  <si>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</si>
  <si>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</si>
  <si>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</si>
  <si>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</si>
  <si>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</si>
  <si>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</si>
  <si>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</si>
  <si>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</si>
  <si>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</si>
  <si>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</si>
  <si>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</si>
  <si>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</si>
  <si>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</si>
  <si>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</si>
  <si>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</si>
  <si>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</si>
  <si>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</si>
  <si>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</si>
  <si>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</si>
  <si>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</si>
  <si>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</si>
  <si>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</si>
  <si>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</si>
  <si>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</si>
  <si>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</si>
  <si>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</si>
  <si>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</si>
  <si>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</si>
  <si>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</si>
  <si>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</si>
  <si>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</si>
  <si>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</si>
  <si>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</si>
  <si>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</si>
  <si>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</si>
  <si>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</si>
  <si>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</si>
  <si>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</si>
  <si>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</si>
  <si>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</si>
  <si>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</si>
  <si>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</si>
  <si>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</si>
  <si>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</si>
  <si>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</si>
  <si>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</si>
  <si>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</si>
  <si>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</si>
  <si>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</si>
  <si>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</si>
  <si>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</si>
  <si>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</si>
  <si>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</si>
  <si>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</si>
  <si>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</si>
  <si>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</si>
  <si>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</si>
  <si>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</si>
  <si>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</si>
  <si>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</si>
  <si>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</si>
  <si>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</si>
  <si>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</si>
  <si>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</si>
  <si>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</si>
  <si>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</si>
  <si>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</si>
  <si>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</si>
  <si>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</si>
  <si>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</si>
  <si>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</si>
  <si>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</si>
  <si>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</si>
  <si>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</si>
  <si>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</si>
  <si>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</si>
  <si>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</si>
  <si>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</si>
  <si>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</si>
  <si>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</si>
  <si>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</si>
  <si>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</si>
  <si>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</si>
  <si>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</si>
  <si>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</si>
  <si>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</si>
  <si>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</si>
  <si>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</si>
  <si>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</si>
  <si>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</si>
  <si>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</si>
  <si>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</si>
  <si>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</si>
  <si>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</si>
  <si>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</si>
  <si>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</si>
  <si>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</si>
  <si>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</si>
  <si>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</si>
  <si>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</si>
  <si>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</si>
  <si>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</si>
  <si>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</si>
  <si>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</si>
  <si>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</si>
  <si>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</si>
  <si>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</si>
  <si>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</si>
  <si>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</si>
  <si>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</si>
  <si>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</si>
  <si>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</si>
  <si>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</si>
  <si>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</si>
  <si>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</si>
  <si>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</si>
  <si>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</si>
  <si>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</si>
  <si>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</si>
  <si>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</si>
  <si>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</si>
  <si>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</si>
  <si>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</si>
  <si>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</si>
  <si>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</si>
  <si>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</si>
  <si>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</si>
  <si>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</si>
  <si>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</si>
  <si>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</si>
  <si>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</si>
  <si>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</si>
  <si>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</si>
  <si>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</si>
  <si>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</si>
  <si>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</si>
  <si>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</si>
  <si>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</si>
  <si>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</si>
  <si>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</si>
  <si>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</si>
  <si>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</si>
  <si>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</si>
  <si>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</si>
  <si>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</si>
  <si>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</si>
  <si>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</si>
  <si>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</si>
  <si>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</si>
  <si>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</si>
  <si>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</si>
  <si>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</si>
  <si>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</si>
  <si>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</si>
  <si>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</si>
  <si>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</si>
  <si>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</si>
  <si>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</si>
  <si>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</si>
  <si>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</si>
  <si>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</si>
  <si>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</si>
  <si>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</si>
  <si>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</si>
  <si>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</si>
  <si>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</si>
  <si>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</si>
  <si>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</si>
  <si>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</si>
  <si>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</si>
  <si>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</si>
  <si>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</si>
  <si>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</si>
  <si>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</si>
  <si>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</si>
  <si>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</si>
  <si>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</si>
  <si>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</si>
  <si>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</si>
  <si>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</si>
  <si>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</si>
  <si>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</si>
  <si>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</si>
  <si>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</si>
  <si>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</si>
  <si>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</si>
  <si>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</si>
  <si>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</si>
  <si>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</si>
  <si>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</si>
  <si>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</si>
  <si>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</si>
  <si>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</si>
  <si>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</si>
  <si>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</si>
  <si>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</si>
  <si>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</si>
  <si>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</si>
  <si>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</si>
  <si>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</si>
  <si>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</si>
  <si>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</si>
  <si>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</si>
  <si>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</si>
  <si>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</si>
  <si>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</si>
  <si>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</si>
  <si>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</si>
  <si>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</si>
  <si>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</si>
  <si>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</si>
  <si>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</si>
  <si>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</si>
  <si>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</si>
  <si>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</si>
  <si>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</si>
  <si>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</si>
  <si>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</si>
  <si>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</si>
  <si>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</si>
  <si>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</si>
  <si>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</si>
  <si>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</si>
  <si>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</si>
  <si>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</si>
  <si>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</si>
  <si>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</si>
  <si>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</si>
  <si>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</si>
  <si>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</si>
  <si>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</si>
  <si>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</si>
  <si>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</si>
  <si>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</si>
  <si>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</si>
  <si>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</si>
  <si>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</si>
  <si>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</si>
  <si>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</si>
  <si>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</si>
  <si>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</si>
  <si>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</si>
  <si>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</si>
  <si>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</si>
  <si>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</si>
  <si>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</si>
  <si>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</si>
  <si>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</si>
  <si>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</si>
  <si>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</si>
  <si>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</si>
  <si>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</si>
  <si>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</si>
  <si>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</si>
  <si>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</si>
  <si>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</si>
  <si>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</si>
  <si>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</si>
  <si>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</si>
  <si>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</si>
  <si>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</si>
  <si>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</si>
  <si>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</si>
  <si>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</si>
  <si>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</si>
  <si>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</si>
  <si>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</si>
  <si>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</si>
  <si>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</si>
  <si>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</si>
  <si>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</si>
  <si>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</si>
  <si>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</si>
  <si>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</si>
  <si>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</si>
  <si>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</si>
  <si>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</si>
  <si>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</si>
  <si>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</si>
  <si>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</si>
  <si>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</si>
  <si>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</si>
  <si>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</si>
  <si>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</si>
  <si>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</si>
  <si>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</si>
  <si>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</si>
  <si>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</si>
  <si>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</si>
  <si>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</si>
  <si>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</si>
  <si>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</si>
  <si>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</si>
  <si>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</si>
  <si>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</si>
  <si>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</si>
  <si>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</si>
  <si>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</si>
  <si>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</si>
  <si>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</si>
  <si>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</si>
  <si>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</si>
  <si>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</si>
  <si>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</si>
  <si>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</si>
  <si>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</si>
  <si>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</si>
  <si>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</si>
  <si>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</si>
  <si>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</si>
  <si>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</si>
  <si>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</si>
  <si>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</si>
  <si>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</si>
  <si>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</si>
  <si>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</si>
  <si>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</si>
  <si>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</si>
  <si>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</si>
  <si>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</si>
  <si>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</si>
  <si>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</si>
  <si>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</si>
  <si>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</si>
  <si>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</si>
  <si>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</si>
  <si>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</si>
  <si>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</si>
  <si>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</si>
  <si>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</si>
  <si>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</si>
  <si>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</si>
  <si>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</si>
  <si>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</si>
  <si>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</si>
  <si>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</si>
  <si>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</si>
  <si>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</si>
  <si>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</si>
  <si>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</si>
  <si>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</si>
  <si>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</si>
  <si>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</si>
  <si>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</si>
  <si>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</si>
  <si>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</si>
  <si>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</si>
  <si>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</si>
  <si>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</si>
  <si>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</si>
  <si>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</si>
  <si>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</si>
  <si>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</si>
  <si>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</si>
  <si>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</si>
  <si>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</si>
  <si>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</si>
  <si>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</si>
  <si>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</si>
  <si>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</si>
  <si>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</si>
  <si>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</si>
  <si>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</si>
  <si>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</si>
  <si>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</si>
  <si>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</si>
  <si>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</si>
  <si>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</si>
  <si>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</si>
  <si>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</si>
  <si>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</si>
  <si>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</si>
  <si>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</si>
  <si>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</si>
  <si>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</si>
  <si>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</si>
  <si>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</si>
  <si>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</si>
  <si>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</si>
  <si>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</si>
  <si>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</si>
  <si>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</si>
  <si>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</si>
  <si>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</si>
  <si>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</si>
  <si>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</si>
  <si>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</si>
  <si>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</si>
  <si>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</si>
  <si>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</si>
  <si>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</si>
  <si>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</si>
  <si>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</si>
  <si>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</si>
  <si>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</si>
  <si>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</si>
  <si>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</si>
  <si>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</si>
  <si>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</si>
  <si>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</si>
  <si>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</si>
  <si>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</si>
  <si>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</si>
  <si>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</si>
  <si>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</si>
  <si>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</si>
  <si>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</si>
  <si>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</si>
  <si>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</si>
  <si>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</si>
  <si>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</si>
  <si>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</si>
  <si>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</si>
  <si>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</si>
  <si>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</si>
  <si>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</si>
  <si>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</si>
  <si>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</si>
  <si>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</si>
  <si>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</si>
  <si>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</si>
  <si>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</si>
  <si>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</si>
  <si>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</si>
  <si>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</si>
  <si>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</si>
  <si>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</si>
  <si>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</si>
  <si>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</si>
  <si>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</si>
  <si>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</si>
  <si>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</si>
  <si>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</si>
  <si>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</si>
  <si>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</si>
  <si>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</si>
  <si>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</si>
  <si>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</si>
  <si>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</si>
  <si>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</si>
  <si>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</si>
  <si>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</si>
  <si>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</si>
  <si>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</si>
  <si>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</si>
  <si>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</si>
  <si>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</si>
  <si>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</si>
  <si>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</si>
  <si>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</si>
  <si>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</si>
  <si>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</si>
  <si>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</si>
  <si>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</si>
  <si>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</si>
  <si>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</si>
  <si>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</si>
  <si>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</si>
  <si>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</si>
  <si>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</si>
  <si>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</si>
  <si>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</si>
  <si>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</si>
  <si>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</si>
  <si>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</si>
  <si>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</si>
  <si>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</si>
  <si>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</si>
  <si>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</si>
  <si>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</si>
  <si>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</si>
  <si>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</si>
  <si>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</si>
  <si>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</si>
  <si>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</si>
  <si>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</si>
  <si>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</si>
  <si>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</si>
  <si>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</si>
  <si>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</si>
  <si>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</si>
  <si>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</si>
  <si>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</si>
  <si>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</si>
  <si>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</si>
  <si>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</si>
  <si>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</si>
  <si>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</si>
  <si>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</si>
  <si>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</si>
  <si>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</si>
  <si>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</si>
  <si>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</si>
  <si>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</si>
  <si>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</si>
  <si>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</si>
  <si>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</si>
  <si>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</si>
  <si>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</si>
  <si>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</si>
  <si>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</si>
  <si>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</si>
  <si>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</si>
  <si>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</si>
  <si>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</si>
  <si>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</si>
  <si>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</si>
  <si>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</si>
  <si>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</si>
  <si>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</si>
  <si>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</si>
  <si>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</si>
  <si>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</si>
  <si>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</si>
  <si>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</si>
  <si>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</si>
  <si>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</si>
  <si>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</si>
  <si>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</si>
  <si>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</si>
  <si>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</si>
  <si>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</si>
  <si>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</si>
  <si>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</si>
  <si>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</si>
  <si>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</si>
  <si>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</si>
  <si>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</si>
  <si>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</si>
  <si>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</si>
  <si>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</si>
  <si>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</si>
  <si>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</si>
  <si>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</si>
  <si>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</si>
  <si>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</si>
  <si>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</si>
  <si>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</si>
  <si>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</si>
  <si>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</si>
  <si>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</si>
  <si>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</si>
  <si>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</si>
  <si>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</si>
  <si>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</si>
  <si>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</si>
  <si>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</si>
  <si>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</si>
  <si>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</si>
  <si>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</si>
  <si>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</si>
  <si>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</si>
  <si>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</si>
  <si>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</si>
  <si>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</si>
  <si>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</si>
  <si>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</si>
  <si>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</si>
  <si>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</si>
  <si>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</si>
  <si>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</si>
  <si>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</si>
  <si>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</si>
  <si>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</si>
  <si>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</si>
  <si>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</si>
  <si>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</si>
  <si>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</si>
  <si>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</si>
  <si>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</si>
  <si>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</si>
  <si>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</si>
  <si>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</si>
  <si>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</si>
  <si>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</si>
  <si>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</si>
  <si>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</si>
  <si>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</si>
  <si>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</si>
  <si>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</si>
  <si>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</si>
  <si>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</si>
  <si>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</si>
  <si>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</si>
  <si>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</si>
  <si>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</si>
  <si>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</si>
  <si>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</si>
  <si>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</si>
  <si>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</si>
  <si>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</si>
  <si>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</si>
  <si>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</si>
  <si>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</si>
  <si>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</si>
  <si>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</si>
  <si>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</si>
  <si>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</si>
  <si>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</si>
  <si>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</si>
  <si>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</si>
  <si>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</si>
  <si>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</si>
  <si>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</si>
  <si>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</si>
  <si>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</si>
  <si>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</si>
  <si>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</si>
  <si>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</si>
  <si>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</si>
  <si>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</si>
  <si>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</si>
  <si>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</si>
  <si>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</si>
  <si>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</si>
  <si>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</si>
  <si>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</si>
  <si>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</si>
  <si>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</si>
  <si>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</si>
  <si>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</si>
  <si>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</si>
  <si>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</si>
  <si>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</si>
  <si>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</si>
  <si>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</si>
  <si>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</si>
  <si>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</si>
  <si>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</si>
  <si>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</si>
  <si>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</si>
  <si>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</si>
  <si>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</si>
  <si>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</si>
  <si>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</si>
  <si>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</si>
  <si>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</si>
  <si>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</si>
  <si>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</si>
  <si>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</si>
  <si>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</si>
  <si>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</si>
  <si>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</si>
  <si>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</si>
  <si>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</si>
  <si>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</si>
  <si>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</si>
  <si>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</si>
  <si>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</si>
  <si>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</si>
  <si>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</si>
  <si>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</si>
  <si>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</si>
  <si>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</si>
  <si>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</si>
  <si>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</si>
  <si>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</si>
  <si>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</si>
  <si>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</si>
  <si>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</si>
  <si>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</si>
  <si>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</si>
  <si>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</si>
  <si>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</si>
  <si>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</si>
  <si>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</si>
  <si>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</si>
  <si>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</si>
  <si>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</si>
  <si>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</si>
  <si>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</si>
  <si>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</si>
  <si>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</si>
  <si>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</si>
  <si>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</si>
  <si>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</si>
  <si>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</si>
  <si>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</si>
  <si>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</si>
  <si>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</si>
  <si>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</si>
  <si>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</si>
  <si>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</si>
  <si>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</si>
  <si>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</si>
  <si>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</si>
  <si>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</si>
  <si>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</si>
  <si>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</si>
  <si>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</si>
  <si>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</si>
  <si>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</si>
  <si>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</si>
  <si>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</si>
  <si>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</si>
  <si>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</si>
  <si>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</si>
  <si>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</si>
  <si>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</si>
  <si>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</si>
  <si>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</si>
  <si>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</si>
  <si>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</si>
  <si>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</si>
  <si>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</si>
  <si>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</si>
  <si>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</si>
  <si>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</si>
  <si>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</si>
  <si>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</si>
  <si>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</si>
  <si>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</si>
  <si>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</si>
  <si>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</si>
  <si>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</si>
  <si>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</si>
  <si>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</si>
  <si>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</si>
  <si>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</si>
  <si>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</si>
  <si>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</si>
  <si>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</si>
  <si>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</si>
  <si>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</si>
  <si>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</si>
  <si>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</si>
  <si>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</si>
  <si>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</si>
  <si>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</si>
  <si>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</si>
  <si>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</si>
  <si>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</si>
  <si>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</si>
  <si>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</si>
  <si>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</si>
  <si>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</si>
  <si>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</si>
  <si>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</si>
  <si>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</si>
  <si>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</si>
  <si>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</si>
  <si>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</si>
  <si>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</si>
  <si>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</si>
  <si>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</si>
  <si>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</si>
  <si>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</si>
  <si>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</si>
  <si>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</si>
  <si>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</si>
  <si>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</si>
  <si>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</si>
  <si>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</si>
  <si>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</si>
  <si>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</si>
  <si>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</si>
  <si>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</si>
  <si>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</si>
  <si>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</si>
  <si>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</si>
  <si>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</si>
  <si>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</si>
  <si>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</si>
  <si>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</si>
  <si>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</si>
  <si>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</si>
  <si>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</si>
  <si>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</si>
  <si>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</si>
  <si>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</si>
  <si>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</si>
  <si>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</si>
  <si>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</si>
  <si>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</si>
  <si>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</si>
  <si>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</si>
  <si>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</si>
  <si>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</si>
  <si>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</si>
  <si>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</si>
  <si>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</si>
  <si>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</si>
  <si>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</si>
  <si>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</si>
  <si>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</si>
  <si>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</si>
  <si>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</si>
  <si>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</si>
  <si>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</si>
  <si>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</si>
  <si>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</si>
  <si>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</si>
  <si>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</si>
  <si>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</si>
  <si>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</si>
  <si>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</si>
  <si>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</si>
  <si>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</si>
  <si>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</si>
  <si>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</si>
  <si>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</si>
  <si>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</si>
  <si>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</si>
  <si>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</si>
  <si>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</si>
  <si>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</si>
  <si>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</si>
  <si>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</si>
  <si>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</si>
  <si>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</si>
  <si>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</si>
  <si>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</si>
  <si>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</si>
  <si>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</si>
  <si>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</si>
  <si>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</si>
  <si>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</si>
  <si>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</si>
  <si>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</si>
  <si>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</si>
  <si>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</si>
  <si>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</si>
  <si>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</si>
  <si>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</si>
  <si>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</si>
  <si>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</si>
  <si>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</si>
  <si>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</si>
  <si>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</si>
  <si>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</si>
  <si>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</si>
  <si>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</si>
  <si>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</si>
  <si>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</si>
  <si>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</si>
  <si>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</si>
  <si>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</si>
  <si>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</si>
  <si>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</si>
  <si>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</si>
  <si>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</si>
  <si>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</si>
  <si>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</si>
  <si>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</si>
  <si>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</si>
  <si>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</si>
  <si>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</si>
  <si>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</si>
  <si>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</si>
  <si>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</si>
  <si>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</si>
  <si>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</si>
  <si>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</si>
  <si>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</si>
  <si>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</si>
  <si>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</si>
  <si>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</si>
  <si>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</si>
  <si>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</si>
  <si>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</si>
  <si>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</si>
  <si>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</si>
  <si>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</si>
  <si>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</si>
  <si>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</si>
  <si>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</si>
  <si>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</si>
  <si>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</si>
  <si>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</si>
  <si>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</si>
  <si>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</si>
  <si>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</si>
  <si>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</si>
  <si>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</si>
  <si>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</si>
  <si>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</si>
  <si>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</si>
  <si>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</si>
  <si>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</si>
  <si>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</si>
  <si>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</si>
  <si>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</si>
  <si>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</si>
  <si>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</si>
  <si>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</si>
  <si>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</si>
  <si>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</si>
  <si>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</si>
  <si>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</si>
  <si>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</si>
  <si>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</si>
  <si>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</si>
  <si>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</si>
  <si>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</si>
  <si>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</si>
  <si>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</si>
  <si>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</si>
  <si>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</si>
  <si>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</si>
  <si>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</si>
  <si>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</si>
  <si>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</si>
  <si>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</si>
  <si>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</si>
  <si>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</si>
  <si>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</si>
  <si>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</si>
  <si>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</si>
  <si>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</si>
  <si>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</si>
  <si>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</si>
  <si>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</si>
  <si>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</si>
  <si>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</si>
  <si>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</si>
  <si>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</si>
  <si>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</si>
  <si>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</si>
  <si>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</si>
  <si>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</si>
  <si>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</si>
  <si>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</si>
  <si>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</si>
  <si>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</si>
  <si>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</si>
  <si>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</si>
  <si>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</si>
  <si>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</si>
  <si>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</si>
  <si>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</si>
  <si>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</si>
  <si>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</si>
  <si>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</si>
  <si>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</si>
  <si>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</si>
  <si>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</si>
  <si>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</si>
  <si>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</si>
  <si>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</si>
  <si>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</si>
  <si>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</si>
  <si>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</si>
  <si>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</si>
  <si>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</si>
  <si>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</si>
  <si>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</si>
  <si>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</si>
  <si>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</si>
  <si>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</si>
  <si>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</si>
  <si>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</si>
  <si>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</si>
  <si>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</si>
  <si>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</si>
  <si>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</si>
  <si>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</si>
  <si>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</si>
  <si>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</si>
  <si>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</si>
  <si>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</si>
  <si>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</si>
  <si>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</si>
  <si>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</si>
  <si>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</si>
  <si>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</si>
  <si>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</si>
  <si>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</si>
  <si>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</si>
  <si>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</si>
  <si>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</si>
  <si>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</si>
  <si>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</si>
  <si>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</si>
  <si>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</si>
  <si>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</si>
  <si>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</si>
  <si>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</si>
  <si>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</si>
  <si>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</si>
  <si>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</si>
  <si>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</si>
  <si>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</si>
  <si>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</si>
  <si>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</si>
  <si>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</si>
  <si>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</si>
  <si>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</si>
  <si>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</si>
  <si>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</si>
  <si>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</si>
  <si>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</si>
  <si>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</si>
  <si>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</si>
  <si>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</si>
  <si>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</si>
  <si>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</si>
  <si>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</si>
  <si>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</si>
  <si>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</si>
  <si>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</si>
  <si>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</si>
  <si>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</si>
  <si>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</si>
  <si>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</si>
  <si>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</si>
  <si>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</si>
  <si>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</si>
  <si>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</si>
  <si>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</si>
  <si>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</si>
  <si>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</si>
  <si>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</si>
  <si>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</si>
  <si>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</si>
  <si>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</si>
  <si>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</si>
  <si>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</si>
  <si>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</si>
  <si>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</si>
  <si>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</si>
  <si>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</si>
  <si>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</si>
  <si>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</si>
  <si>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</si>
  <si>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</si>
  <si>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</si>
  <si>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</si>
  <si>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</si>
  <si>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</si>
  <si>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</si>
  <si>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</si>
  <si>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</si>
  <si>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</si>
  <si>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</si>
  <si>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</si>
  <si>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</si>
  <si>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</si>
  <si>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</si>
  <si>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</si>
  <si>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</si>
  <si>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</si>
  <si>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</si>
  <si>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</si>
  <si>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</si>
  <si>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</si>
  <si>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</si>
  <si>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</si>
  <si>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</si>
  <si>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</si>
  <si>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</si>
  <si>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</si>
  <si>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</si>
  <si>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</si>
  <si>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</si>
  <si>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</si>
  <si>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</si>
  <si>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</si>
  <si>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</si>
  <si>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</si>
  <si>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</si>
  <si>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</si>
  <si>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</si>
  <si>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</si>
  <si>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</si>
  <si>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</si>
  <si>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</si>
  <si>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</si>
  <si>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</si>
  <si>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</si>
  <si>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</si>
  <si>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</si>
  <si>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</si>
  <si>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</si>
  <si>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</si>
  <si>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</si>
  <si>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</si>
  <si>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</si>
  <si>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</si>
  <si>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</si>
  <si>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</si>
  <si>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</si>
  <si>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</si>
  <si>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</si>
  <si>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</si>
  <si>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</si>
  <si>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</si>
  <si>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</si>
  <si>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</si>
  <si>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</si>
  <si>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</si>
  <si>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</si>
  <si>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</si>
  <si>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</si>
  <si>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</si>
  <si>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</si>
  <si>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</si>
  <si>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</si>
  <si>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</si>
  <si>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</si>
  <si>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</si>
  <si>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</si>
  <si>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</si>
  <si>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</si>
  <si>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</si>
  <si>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</si>
  <si>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</si>
  <si>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</si>
  <si>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</si>
  <si>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</si>
  <si>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</si>
  <si>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</si>
  <si>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</si>
  <si>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</si>
  <si>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</si>
  <si>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</si>
  <si>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</si>
  <si>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</si>
  <si>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</si>
  <si>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</si>
  <si>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</si>
  <si>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</si>
  <si>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</si>
  <si>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</si>
  <si>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</si>
  <si>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</si>
  <si>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</si>
  <si>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</si>
  <si>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</si>
  <si>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</si>
  <si>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</si>
  <si>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</si>
  <si>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</si>
  <si>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</si>
  <si>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</si>
  <si>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</si>
  <si>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</si>
  <si>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</si>
  <si>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</si>
  <si>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</si>
  <si>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</si>
  <si>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</si>
  <si>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</si>
  <si>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</si>
  <si>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</si>
  <si>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</si>
  <si>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</si>
  <si>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</si>
  <si>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</si>
  <si>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</si>
  <si>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</si>
  <si>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</si>
  <si>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</si>
  <si>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</si>
  <si>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</si>
  <si>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</si>
  <si>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</si>
  <si>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</si>
  <si>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</si>
  <si>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</si>
  <si>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</si>
  <si>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</si>
  <si>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</si>
  <si>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</si>
  <si>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</si>
  <si>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</si>
  <si>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</si>
  <si>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</si>
  <si>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</si>
  <si>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</si>
  <si>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</si>
  <si>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</si>
  <si>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</si>
  <si>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</si>
  <si>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</si>
  <si>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</si>
  <si>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</si>
  <si>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</si>
  <si>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</si>
  <si>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</si>
  <si>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</si>
  <si>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</si>
  <si>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</si>
  <si>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</si>
  <si>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</si>
  <si>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</si>
  <si>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</si>
  <si>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</si>
  <si>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</si>
  <si>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</si>
  <si>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</si>
  <si>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</si>
  <si>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</si>
  <si>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</si>
  <si>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</si>
  <si>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</si>
  <si>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</si>
  <si>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</si>
  <si>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</si>
  <si>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</si>
  <si>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</si>
  <si>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</si>
  <si>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</si>
  <si>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</si>
  <si>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</si>
  <si>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</si>
  <si>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</si>
  <si>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</si>
  <si>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</si>
  <si>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</si>
  <si>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</si>
  <si>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</si>
  <si>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</si>
  <si>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</si>
  <si>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</si>
  <si>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</si>
  <si>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</si>
  <si>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</si>
  <si>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</si>
  <si>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</si>
  <si>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</si>
  <si>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</si>
  <si>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</si>
  <si>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</si>
  <si>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</si>
  <si>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</si>
  <si>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</si>
  <si>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</si>
  <si>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</si>
  <si>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</si>
  <si>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</si>
  <si>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</si>
  <si>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</si>
  <si>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</si>
  <si>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</si>
  <si>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</si>
  <si>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</si>
  <si>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</si>
  <si>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</si>
  <si>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</si>
  <si>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</si>
  <si>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</si>
  <si>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</si>
  <si>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</si>
  <si>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</si>
  <si>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</si>
  <si>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</si>
  <si>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</si>
  <si>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</si>
  <si>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</si>
  <si>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</si>
  <si>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</si>
  <si>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</si>
  <si>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</si>
  <si>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</si>
  <si>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</si>
  <si>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</si>
  <si>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</si>
  <si>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</si>
  <si>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</si>
  <si>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</si>
  <si>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</si>
  <si>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</si>
  <si>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</si>
  <si>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</si>
  <si>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</si>
  <si>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</si>
  <si>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</si>
  <si>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</si>
  <si>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</si>
  <si>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</si>
  <si>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</si>
  <si>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</si>
  <si>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</si>
  <si>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</si>
  <si>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</si>
  <si>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</si>
  <si>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</si>
  <si>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</si>
  <si>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</si>
  <si>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</si>
  <si>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</si>
  <si>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</si>
  <si>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</si>
  <si>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</si>
  <si>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</si>
  <si>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</si>
  <si>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</si>
  <si>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</si>
  <si>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</si>
  <si>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</si>
  <si>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</si>
  <si>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</si>
  <si>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</si>
  <si>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</si>
  <si>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</si>
  <si>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</si>
  <si>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</si>
  <si>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</si>
  <si>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</si>
  <si>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</si>
  <si>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</si>
  <si>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</si>
  <si>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</si>
  <si>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</si>
  <si>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</si>
  <si>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</si>
  <si>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</si>
  <si>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</si>
  <si>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</si>
  <si>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</si>
  <si>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</si>
  <si>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</si>
  <si>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</si>
  <si>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</si>
  <si>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</si>
  <si>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</si>
  <si>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</si>
  <si>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</si>
  <si>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</si>
  <si>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</si>
  <si>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</si>
  <si>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</si>
  <si>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</si>
  <si>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</si>
  <si>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</si>
  <si>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</si>
  <si>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</si>
  <si>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</si>
  <si>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</si>
  <si>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</si>
  <si>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</si>
  <si>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</si>
  <si>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</si>
  <si>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</si>
  <si>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</si>
  <si>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</si>
  <si>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</si>
  <si>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</si>
  <si>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</si>
  <si>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</si>
  <si>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</si>
  <si>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</si>
  <si>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</si>
  <si>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</si>
  <si>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</si>
  <si>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</si>
  <si>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</si>
  <si>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</si>
  <si>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</si>
  <si>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</si>
  <si>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</si>
  <si>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</si>
  <si>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</si>
  <si>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</si>
  <si>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</si>
  <si>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</si>
  <si>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</si>
  <si>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</si>
  <si>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</si>
  <si>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</si>
  <si>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</si>
  <si>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</si>
  <si>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</si>
  <si>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</si>
  <si>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</si>
  <si>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</si>
  <si>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</si>
  <si>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</si>
  <si>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</si>
  <si>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</si>
  <si>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</si>
  <si>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</si>
  <si>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</si>
  <si>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</si>
  <si>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</si>
  <si>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</si>
  <si>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</si>
  <si>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</si>
  <si>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</si>
  <si>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</si>
  <si>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</si>
  <si>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</si>
  <si>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</si>
  <si>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</si>
  <si>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</si>
  <si>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</si>
  <si>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</si>
  <si>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</si>
  <si>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</si>
  <si>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</si>
  <si>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</si>
  <si>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</si>
  <si>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</si>
  <si>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</si>
  <si>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</si>
  <si>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</si>
  <si>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</si>
  <si>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</si>
  <si>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</si>
  <si>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</si>
  <si>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</si>
  <si>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</si>
  <si>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</si>
  <si>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</si>
  <si>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</si>
  <si>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</si>
  <si>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</si>
  <si>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</si>
  <si>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</si>
  <si>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</si>
  <si>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</si>
  <si>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</si>
  <si>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</si>
  <si>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</si>
  <si>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</si>
  <si>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</si>
  <si>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</si>
  <si>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</si>
  <si>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</si>
  <si>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</si>
  <si>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</si>
  <si>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</si>
  <si>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</si>
  <si>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</si>
  <si>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</si>
  <si>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</si>
  <si>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</si>
  <si>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</si>
  <si>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</si>
  <si>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</si>
  <si>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</si>
  <si>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</si>
  <si>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</si>
  <si>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</si>
  <si>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</si>
  <si>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</si>
  <si>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</si>
  <si>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</si>
  <si>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</si>
  <si>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</si>
  <si>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</si>
  <si>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</si>
  <si>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</si>
  <si>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</si>
  <si>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</si>
  <si>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</si>
  <si>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</si>
  <si>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</si>
  <si>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</si>
  <si>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</si>
  <si>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</si>
  <si>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</si>
  <si>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</si>
  <si>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</si>
  <si>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</si>
  <si>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</si>
  <si>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</si>
  <si>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</si>
  <si>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</si>
  <si>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</si>
  <si>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</si>
  <si>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</si>
  <si>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</si>
  <si>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</si>
  <si>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</si>
  <si>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</si>
  <si>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</si>
  <si>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</si>
  <si>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</si>
  <si>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</si>
  <si>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</si>
  <si>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</si>
  <si>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</si>
  <si>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</si>
  <si>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</si>
  <si>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</si>
  <si>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</si>
  <si>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</si>
  <si>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</si>
  <si>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</si>
  <si>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</si>
  <si>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</si>
  <si>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</si>
  <si>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</si>
  <si>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</si>
  <si>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</si>
  <si>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</si>
  <si>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</si>
  <si>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</si>
  <si>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</si>
  <si>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</si>
  <si>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</si>
  <si>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</si>
  <si>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</si>
  <si>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</si>
  <si>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</si>
  <si>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</si>
  <si>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</si>
  <si>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</si>
  <si>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</si>
  <si>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</si>
  <si>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</si>
  <si>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</si>
  <si>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</si>
  <si>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</si>
  <si>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</si>
  <si>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</si>
  <si>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</si>
  <si>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</si>
  <si>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</si>
  <si>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</si>
  <si>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</si>
  <si>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</si>
  <si>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</si>
  <si>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</si>
  <si>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</si>
  <si>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</si>
  <si>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</si>
  <si>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</si>
  <si>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</si>
  <si>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</si>
  <si>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</si>
  <si>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</si>
  <si>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</si>
  <si>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</si>
  <si>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</si>
  <si>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</si>
  <si>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</si>
  <si>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</si>
  <si>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</si>
  <si>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</si>
  <si>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</si>
  <si>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</si>
  <si>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</si>
  <si>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</si>
  <si>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</si>
  <si>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</si>
  <si>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</si>
  <si>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</si>
  <si>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</si>
  <si>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</si>
  <si>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</si>
  <si>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</si>
  <si>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</si>
  <si>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</si>
  <si>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</si>
  <si>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</si>
  <si>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</si>
  <si>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</si>
  <si>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</si>
  <si>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</si>
  <si>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</si>
  <si>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</si>
  <si>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</si>
  <si>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</si>
  <si>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</si>
  <si>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</si>
  <si>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</si>
  <si>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</si>
  <si>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</si>
  <si>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</si>
  <si>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</si>
  <si>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</si>
  <si>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</si>
  <si>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</si>
  <si>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</si>
  <si>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</si>
  <si>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</si>
  <si>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</si>
  <si>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</si>
  <si>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</si>
  <si>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</si>
  <si>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</si>
  <si>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</si>
  <si>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</si>
  <si>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</si>
  <si>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</si>
  <si>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</si>
  <si>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</si>
  <si>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</si>
  <si>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</si>
  <si>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</si>
  <si>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</si>
  <si>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</si>
  <si>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</si>
  <si>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</si>
  <si>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</si>
  <si>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</si>
  <si>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</si>
  <si>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</si>
  <si>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</si>
  <si>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</si>
  <si>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</si>
  <si>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</si>
  <si>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</si>
  <si>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</si>
  <si>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</si>
  <si>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</si>
  <si>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</si>
  <si>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</si>
  <si>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</si>
  <si>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</si>
  <si>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</si>
  <si>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</si>
  <si>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</si>
  <si>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</si>
  <si>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</si>
  <si>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</si>
  <si>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</si>
  <si>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</si>
  <si>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</si>
  <si>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</si>
  <si>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</si>
  <si>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</si>
  <si>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</si>
  <si>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</si>
  <si>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</si>
  <si>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</si>
  <si>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</si>
  <si>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</si>
  <si>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</si>
  <si>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</si>
  <si>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</si>
  <si>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</si>
  <si>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</si>
  <si>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</si>
  <si>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</si>
  <si>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</si>
  <si>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</si>
  <si>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</si>
  <si>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</si>
  <si>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</si>
  <si>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</si>
  <si>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</si>
  <si>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</si>
  <si>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</si>
  <si>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</si>
  <si>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</si>
  <si>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</si>
  <si>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</si>
  <si>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</si>
  <si>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</si>
  <si>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</si>
  <si>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</si>
  <si>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</si>
  <si>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</si>
  <si>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</si>
  <si>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</si>
  <si>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</si>
  <si>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</si>
  <si>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</si>
  <si>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</si>
  <si>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</si>
  <si>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</si>
  <si>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</si>
  <si>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</si>
  <si>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</si>
  <si>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</si>
  <si>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</si>
  <si>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</si>
  <si>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</si>
  <si>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</si>
  <si>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</si>
  <si>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</si>
  <si>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</si>
  <si>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</si>
  <si>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</si>
  <si>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</si>
  <si>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</si>
  <si>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</si>
  <si>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</si>
  <si>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</si>
  <si>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</si>
  <si>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</si>
  <si>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</si>
  <si>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</si>
  <si>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</si>
  <si>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</si>
  <si>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</si>
  <si>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</si>
  <si>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</si>
  <si>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</si>
  <si>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</si>
  <si>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</si>
  <si>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</si>
  <si>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</si>
  <si>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</si>
  <si>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</si>
  <si>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</si>
  <si>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</si>
  <si>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</si>
  <si>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</si>
  <si>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</si>
  <si>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</si>
  <si>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</si>
  <si>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</si>
  <si>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</si>
  <si>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</si>
  <si>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</si>
  <si>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</si>
  <si>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</si>
  <si>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</si>
  <si>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</si>
  <si>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</si>
  <si>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</si>
  <si>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</si>
  <si>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</si>
  <si>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</si>
  <si>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</si>
  <si>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</si>
  <si>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</si>
  <si>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</si>
  <si>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</si>
  <si>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</si>
  <si>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</si>
  <si>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</si>
  <si>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</si>
  <si>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</si>
  <si>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</si>
  <si>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</si>
  <si>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</si>
  <si>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</si>
  <si>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</si>
  <si>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</si>
  <si>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</si>
  <si>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</si>
  <si>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</si>
  <si>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</si>
  <si>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</si>
  <si>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</si>
  <si>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</si>
  <si>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</si>
  <si>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</si>
  <si>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</si>
  <si>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</si>
  <si>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</si>
  <si>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</si>
  <si>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</si>
  <si>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</si>
  <si>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</si>
  <si>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</si>
  <si>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</si>
  <si>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</si>
  <si>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</si>
  <si>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</si>
  <si>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</si>
  <si>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</si>
  <si>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</si>
  <si>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</si>
  <si>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</si>
  <si>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</si>
  <si>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</si>
  <si>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</si>
  <si>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</si>
  <si>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</si>
  <si>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</si>
  <si>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</si>
  <si>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</si>
  <si>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</si>
  <si>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</si>
  <si>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</si>
  <si>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</si>
  <si>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</si>
  <si>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</si>
  <si>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</si>
  <si>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</si>
  <si>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</si>
  <si>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</si>
  <si>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</si>
  <si>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</si>
  <si>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</si>
  <si>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</si>
  <si>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</si>
  <si>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</si>
  <si>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</si>
  <si>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</si>
  <si>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</si>
  <si>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</si>
  <si>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</si>
  <si>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</si>
  <si>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</si>
  <si>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</si>
  <si>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</si>
  <si>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</si>
  <si>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</si>
  <si>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</si>
  <si>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</si>
  <si>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</si>
  <si>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</si>
  <si>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</si>
  <si>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</si>
  <si>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</si>
  <si>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</si>
  <si>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</si>
  <si>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</si>
  <si>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</si>
  <si>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</si>
  <si>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</si>
  <si>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</si>
  <si>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</si>
  <si>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</si>
  <si>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</si>
  <si>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</si>
  <si>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</si>
  <si>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</si>
  <si>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</si>
  <si>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</si>
  <si>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</si>
  <si>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</si>
  <si>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</si>
  <si>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</si>
  <si>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</si>
  <si>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</si>
  <si>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</si>
  <si>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</si>
  <si>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</si>
  <si>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</si>
  <si>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</si>
  <si>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</si>
  <si>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</si>
  <si>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</si>
  <si>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</si>
  <si>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</si>
  <si>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</si>
  <si>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</si>
  <si>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</si>
  <si>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</si>
  <si>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</si>
  <si>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</si>
  <si>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</si>
  <si>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</si>
  <si>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</si>
  <si>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</si>
  <si>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</si>
  <si>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</si>
  <si>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</si>
  <si>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</si>
  <si>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</si>
  <si>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</si>
  <si>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</si>
  <si>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</si>
  <si>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</si>
  <si>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</si>
  <si>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</si>
  <si>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</si>
  <si>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</si>
  <si>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</si>
  <si>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</si>
  <si>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</si>
  <si>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</si>
  <si>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</si>
  <si>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</si>
  <si>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</si>
  <si>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</si>
  <si>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</si>
  <si>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</si>
  <si>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</si>
  <si>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</si>
  <si>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</si>
  <si>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</si>
  <si>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</si>
  <si>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</si>
  <si>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</si>
  <si>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</si>
  <si>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</si>
  <si>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</si>
  <si>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</si>
  <si>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</si>
  <si>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</si>
  <si>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</si>
  <si>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</si>
  <si>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</si>
  <si>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</si>
  <si>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</si>
  <si>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</si>
  <si>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</si>
  <si>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</si>
  <si>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</si>
  <si>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</si>
  <si>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</si>
  <si>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</si>
  <si>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</si>
  <si>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</si>
  <si>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</si>
  <si>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</si>
  <si>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</si>
  <si>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</si>
  <si>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</si>
  <si>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</si>
  <si>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</si>
  <si>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</si>
  <si>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</si>
  <si>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</si>
  <si>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</si>
  <si>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</si>
  <si>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</si>
  <si>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</si>
  <si>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</si>
  <si>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</si>
  <si>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</si>
  <si>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</si>
  <si>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</si>
  <si>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</si>
  <si>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</si>
  <si>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</si>
  <si>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</si>
  <si>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</si>
  <si>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</si>
  <si>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</si>
  <si>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</si>
  <si>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</si>
  <si>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</si>
  <si>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</si>
  <si>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</si>
  <si>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</si>
  <si>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</si>
  <si>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</si>
  <si>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</si>
  <si>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</si>
  <si>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</si>
  <si>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</si>
  <si>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</si>
  <si>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</si>
  <si>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</si>
  <si>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</si>
  <si>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</si>
  <si>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</si>
  <si>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</si>
  <si>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</si>
  <si>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</si>
  <si>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</si>
  <si>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</si>
  <si>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</si>
  <si>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</si>
  <si>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</si>
  <si>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</si>
  <si>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</si>
  <si>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</si>
  <si>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</si>
  <si>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</si>
  <si>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</si>
  <si>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</si>
  <si>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</si>
  <si>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</si>
  <si>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</si>
  <si>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</si>
  <si>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</si>
  <si>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</si>
  <si>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</si>
  <si>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</si>
  <si>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</si>
  <si>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</si>
  <si>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</si>
  <si>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</si>
  <si>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</si>
  <si>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</si>
  <si>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</si>
  <si>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</si>
  <si>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</si>
  <si>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</si>
  <si>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</si>
  <si>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</si>
  <si>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</si>
  <si>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</si>
  <si>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</si>
  <si>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</si>
  <si>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</si>
  <si>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</si>
  <si>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</si>
  <si>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</si>
  <si>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</si>
  <si>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</si>
  <si>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</si>
  <si>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</si>
  <si>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</si>
  <si>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</si>
  <si>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</si>
  <si>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</si>
  <si>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</si>
  <si>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</si>
  <si>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</si>
  <si>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</si>
  <si>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</si>
  <si>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</si>
  <si>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</si>
  <si>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</si>
  <si>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</si>
  <si>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</si>
  <si>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</si>
  <si>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</si>
  <si>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</si>
  <si>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</si>
  <si>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</si>
  <si>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</si>
  <si>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</si>
  <si>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</si>
  <si>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</si>
  <si>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</si>
  <si>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</si>
  <si>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</si>
  <si>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</si>
  <si>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</si>
  <si>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</si>
  <si>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</si>
  <si>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</si>
  <si>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</si>
  <si>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</si>
  <si>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</si>
  <si>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</si>
  <si>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</si>
  <si>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</si>
  <si>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</si>
  <si>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</si>
  <si>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</si>
  <si>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</si>
  <si>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</si>
  <si>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</si>
  <si>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</si>
  <si>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</si>
  <si>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</si>
  <si>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</si>
  <si>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</si>
  <si>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</si>
  <si>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</si>
  <si>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</si>
  <si>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</si>
  <si>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</si>
  <si>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</si>
  <si>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</si>
  <si>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</si>
  <si>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</si>
  <si>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</si>
  <si>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</si>
  <si>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</si>
  <si>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</si>
  <si>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</si>
  <si>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</si>
  <si>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</si>
  <si>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</si>
  <si>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</si>
  <si>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</si>
  <si>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</si>
  <si>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</si>
  <si>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</si>
  <si>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</si>
  <si>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</si>
  <si>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</si>
  <si>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</si>
  <si>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</si>
  <si>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</si>
  <si>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</si>
  <si>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</si>
  <si>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</si>
  <si>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</si>
  <si>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</si>
  <si>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</si>
  <si>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</si>
  <si>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</si>
  <si>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</si>
  <si>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</si>
  <si>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</si>
  <si>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</si>
  <si>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</si>
  <si>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</si>
  <si>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</si>
  <si>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</si>
  <si>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</si>
  <si>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</si>
  <si>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</si>
  <si>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</si>
  <si>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</si>
  <si>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</si>
  <si>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</si>
  <si>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</si>
  <si>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</si>
  <si>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</si>
  <si>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</si>
  <si>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</si>
  <si>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</si>
  <si>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</si>
  <si>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</si>
  <si>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</si>
  <si>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</si>
  <si>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</si>
  <si>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</si>
  <si>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</si>
  <si>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</si>
  <si>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</si>
  <si>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</si>
  <si>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</si>
  <si>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</si>
  <si>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</si>
  <si>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</si>
  <si>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</si>
  <si>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</si>
  <si>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</si>
  <si>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</si>
  <si>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</si>
  <si>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</si>
  <si>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</si>
  <si>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</si>
  <si>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</si>
  <si>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</si>
  <si>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</si>
  <si>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</si>
  <si>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</si>
  <si>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</si>
  <si>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</si>
  <si>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</si>
  <si>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</si>
  <si>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</si>
  <si>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</si>
  <si>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</si>
  <si>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</si>
  <si>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</si>
  <si>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</si>
  <si>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</si>
  <si>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</si>
  <si>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</si>
  <si>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</si>
  <si>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</si>
  <si>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</si>
  <si>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</si>
  <si>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</si>
  <si>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</si>
  <si>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</si>
  <si>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</si>
  <si>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</si>
  <si>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</si>
  <si>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</si>
  <si>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</si>
  <si>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</si>
  <si>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</si>
  <si>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</si>
  <si>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</si>
  <si>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</si>
  <si>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</si>
  <si>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</si>
  <si>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</si>
  <si>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</si>
  <si>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</si>
  <si>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</si>
  <si>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</si>
  <si>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</si>
  <si>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</si>
  <si>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</si>
  <si>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</si>
  <si>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</si>
  <si>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</si>
  <si>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</si>
  <si>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</si>
  <si>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</si>
  <si>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</si>
  <si>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</si>
  <si>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</si>
  <si>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</si>
  <si>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</si>
  <si>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</si>
  <si>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</si>
  <si>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</si>
  <si>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</si>
  <si>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</si>
  <si>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</si>
  <si>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</si>
  <si>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</si>
  <si>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</si>
  <si>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</si>
  <si>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</si>
  <si>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</si>
  <si>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</si>
  <si>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</si>
  <si>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</si>
  <si>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</si>
  <si>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</si>
  <si>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</si>
  <si>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</si>
  <si>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</si>
  <si>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</si>
  <si>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</si>
  <si>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</si>
  <si>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</si>
  <si>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</si>
  <si>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</si>
  <si>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</si>
  <si>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</si>
  <si>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</si>
  <si>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</si>
  <si>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</si>
  <si>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</si>
  <si>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</si>
  <si>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</si>
  <si>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</si>
  <si>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</si>
  <si>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</si>
  <si>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</si>
  <si>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</si>
  <si>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</si>
  <si>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</si>
  <si>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</si>
  <si>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</si>
  <si>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</si>
  <si>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</si>
  <si>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</si>
  <si>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</si>
  <si>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</si>
  <si>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</si>
  <si>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</si>
  <si>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</si>
  <si>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</si>
  <si>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</si>
  <si>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</si>
  <si>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</si>
  <si>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</si>
  <si>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</si>
  <si>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</si>
  <si>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</si>
  <si>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</si>
  <si>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</si>
  <si>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</si>
  <si>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</si>
  <si>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</si>
  <si>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</si>
  <si>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</si>
  <si>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</si>
  <si>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</si>
  <si>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</si>
  <si>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</si>
  <si>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</si>
  <si>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</si>
  <si>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</si>
  <si>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</si>
  <si>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</si>
  <si>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</si>
  <si>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</si>
  <si>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</si>
  <si>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</si>
  <si>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</si>
  <si>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</si>
  <si>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</si>
  <si>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</si>
  <si>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</si>
  <si>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</si>
  <si>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</si>
  <si>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</si>
  <si>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</si>
  <si>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</si>
  <si>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</si>
  <si>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</si>
  <si>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</si>
  <si>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</si>
  <si>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</si>
  <si>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</si>
  <si>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</si>
  <si>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</si>
  <si>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</si>
  <si>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</si>
  <si>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</si>
  <si>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</si>
  <si>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</si>
  <si>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</si>
  <si>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</si>
  <si>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</si>
  <si>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</si>
  <si>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</si>
  <si>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</si>
  <si>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</si>
  <si>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</si>
  <si>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</si>
  <si>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</si>
  <si>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</si>
  <si>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</si>
  <si>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</si>
  <si>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</si>
  <si>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</si>
  <si>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</si>
  <si>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</si>
  <si>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</si>
  <si>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</si>
  <si>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</si>
  <si>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</si>
  <si>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</si>
  <si>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</si>
  <si>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</si>
  <si>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</si>
  <si>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</si>
  <si>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</si>
  <si>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</si>
  <si>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</si>
  <si>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</si>
  <si>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</si>
  <si>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</si>
  <si>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</si>
  <si>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</si>
  <si>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</si>
  <si>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</si>
  <si>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</si>
  <si>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</si>
  <si>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</si>
  <si>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</si>
  <si>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</si>
  <si>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</si>
  <si>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</si>
  <si>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</si>
  <si>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</si>
  <si>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</si>
  <si>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</si>
  <si>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</si>
  <si>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</si>
  <si>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</si>
  <si>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</si>
  <si>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</si>
  <si>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</si>
  <si>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</si>
  <si>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</si>
  <si>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</si>
  <si>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</si>
  <si>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</si>
  <si>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</si>
  <si>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</si>
  <si>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</si>
  <si>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</si>
  <si>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</si>
  <si>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</si>
  <si>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</si>
  <si>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</si>
  <si>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</si>
  <si>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</si>
  <si>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</si>
  <si>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</si>
  <si>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</si>
  <si>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</si>
  <si>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</si>
  <si>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</si>
  <si>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</si>
  <si>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</si>
  <si>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</si>
  <si>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</si>
  <si>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</si>
  <si>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</si>
  <si>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</si>
  <si>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</si>
  <si>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</si>
  <si>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</si>
  <si>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</si>
  <si>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</si>
  <si>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</si>
  <si>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</si>
  <si>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</si>
  <si>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</si>
  <si>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</si>
  <si>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</si>
  <si>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</si>
  <si>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</si>
  <si>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</si>
  <si>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</si>
  <si>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</si>
  <si>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</si>
  <si>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</si>
  <si>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</si>
  <si>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</si>
  <si>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</si>
  <si>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</si>
  <si>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</si>
  <si>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</si>
  <si>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</si>
  <si>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</si>
  <si>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</si>
  <si>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</si>
  <si>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</si>
  <si>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</si>
  <si>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</si>
  <si>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</si>
  <si>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</si>
  <si>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</si>
  <si>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</si>
  <si>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</si>
  <si>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</si>
  <si>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</si>
  <si>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</si>
  <si>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</si>
  <si>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</si>
  <si>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</si>
  <si>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</si>
  <si>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</si>
  <si>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</si>
  <si>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</si>
  <si>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</si>
  <si>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</si>
  <si>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</si>
  <si>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</si>
  <si>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</si>
  <si>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</si>
  <si>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</si>
  <si>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</si>
  <si>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</si>
  <si>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</si>
  <si>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</si>
  <si>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</si>
  <si>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</si>
  <si>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</si>
  <si>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</si>
  <si>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</si>
  <si>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</si>
  <si>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</si>
  <si>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</si>
  <si>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</si>
  <si>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</si>
  <si>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</si>
  <si>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</si>
  <si>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</si>
  <si>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</si>
  <si>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</si>
  <si>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</si>
  <si>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</si>
  <si>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</si>
  <si>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</si>
  <si>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</si>
  <si>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</si>
  <si>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</si>
  <si>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</si>
  <si>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</si>
  <si>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</si>
  <si>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</si>
  <si>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</si>
  <si>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</si>
  <si>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</si>
  <si>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</si>
  <si>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</si>
  <si>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</si>
  <si>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</si>
  <si>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</si>
  <si>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</si>
  <si>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</si>
  <si>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</si>
  <si>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</si>
  <si>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</si>
  <si>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</si>
  <si>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</si>
  <si>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</si>
  <si>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</si>
  <si>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</si>
  <si>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</si>
  <si>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</si>
  <si>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</si>
  <si>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</si>
  <si>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</si>
  <si>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</si>
  <si>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</si>
  <si>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</si>
  <si>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</si>
  <si>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</si>
  <si>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</si>
  <si>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</si>
  <si>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</si>
  <si>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</si>
  <si>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</si>
  <si>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</si>
  <si>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</si>
  <si>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</si>
  <si>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</si>
  <si>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</si>
  <si>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</si>
  <si>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</si>
  <si>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</si>
  <si>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</si>
  <si>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</si>
  <si>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</si>
  <si>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</si>
  <si>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</si>
  <si>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</si>
  <si>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</si>
  <si>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</si>
  <si>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</si>
  <si>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</si>
  <si>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</si>
  <si>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</si>
  <si>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</si>
  <si>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</si>
  <si>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</si>
  <si>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</si>
  <si>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</si>
  <si>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</si>
  <si>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</si>
  <si>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</si>
  <si>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</si>
  <si>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</si>
  <si>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</si>
  <si>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</si>
  <si>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</si>
  <si>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</si>
  <si>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</si>
  <si>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</si>
  <si>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</si>
  <si>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</si>
  <si>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</si>
  <si>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</si>
  <si>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</si>
  <si>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</si>
  <si>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</si>
  <si>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</si>
  <si>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</si>
  <si>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</si>
  <si>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</si>
  <si>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</si>
  <si>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</si>
  <si>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</si>
  <si>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</si>
  <si>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</si>
  <si>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</si>
  <si>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</si>
  <si>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</si>
  <si>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</si>
  <si>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</si>
  <si>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</si>
  <si>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</si>
  <si>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</si>
  <si>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</si>
  <si>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</si>
  <si>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</si>
  <si>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</si>
  <si>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</si>
  <si>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</si>
  <si>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</si>
  <si>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</si>
  <si>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</si>
  <si>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</si>
  <si>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</si>
  <si>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</si>
  <si>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</si>
  <si>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</si>
  <si>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</si>
  <si>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</si>
  <si>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</si>
  <si>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</si>
  <si>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</si>
  <si>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</si>
  <si>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</si>
  <si>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</si>
  <si>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</si>
  <si>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</si>
  <si>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</si>
  <si>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</si>
  <si>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</si>
  <si>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</si>
  <si>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</si>
  <si>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</si>
  <si>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</si>
  <si>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</si>
  <si>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</si>
  <si>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</si>
  <si>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</si>
  <si>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</si>
  <si>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</si>
  <si>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</si>
  <si>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</si>
  <si>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</si>
  <si>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</si>
  <si>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</si>
  <si>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</si>
  <si>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</si>
  <si>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</si>
  <si>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</si>
  <si>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</si>
  <si>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</si>
  <si>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</si>
  <si>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</si>
  <si>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</si>
  <si>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</si>
  <si>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</si>
  <si>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</si>
  <si>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</si>
  <si>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</si>
  <si>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</si>
  <si>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</si>
  <si>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</si>
  <si>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</si>
  <si>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</si>
  <si>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</si>
  <si>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</si>
  <si>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</si>
  <si>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</si>
  <si>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</si>
  <si>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</si>
  <si>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</si>
  <si>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</si>
  <si>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</si>
  <si>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</si>
  <si>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</si>
  <si>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</si>
  <si>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</si>
  <si>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</si>
  <si>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</si>
  <si>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</si>
  <si>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</si>
  <si>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</si>
  <si>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</si>
  <si>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</si>
  <si>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</si>
  <si>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</si>
  <si>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</si>
  <si>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</si>
  <si>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</si>
  <si>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</si>
  <si>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</si>
  <si>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</si>
  <si>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</si>
  <si>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</si>
  <si>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</si>
  <si>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</si>
  <si>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</si>
  <si>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</si>
  <si>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</si>
  <si>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</si>
  <si>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</si>
  <si>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</si>
  <si>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</si>
  <si>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</si>
  <si>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</si>
  <si>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</si>
  <si>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</si>
  <si>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</si>
  <si>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</si>
  <si>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</si>
  <si>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</si>
  <si>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</si>
  <si>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</si>
  <si>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</si>
  <si>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</si>
  <si>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</si>
  <si>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</si>
  <si>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</si>
  <si>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</si>
  <si>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</si>
  <si>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</si>
  <si>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</si>
  <si>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</si>
  <si>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</si>
  <si>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</si>
  <si>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</si>
  <si>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</si>
  <si>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</si>
  <si>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</si>
  <si>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</si>
  <si>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</si>
  <si>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</si>
  <si>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</si>
  <si>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</si>
  <si>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</si>
  <si>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</si>
  <si>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</si>
  <si>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</si>
  <si>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</si>
  <si>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</si>
  <si>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</si>
  <si>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</si>
  <si>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</si>
  <si>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</si>
  <si>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</si>
  <si>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</si>
  <si>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</si>
  <si>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</si>
  <si>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</si>
  <si>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</si>
  <si>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</si>
  <si>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</si>
  <si>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</si>
  <si>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</si>
  <si>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</si>
  <si>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</si>
  <si>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</si>
  <si>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</si>
  <si>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</si>
  <si>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</si>
  <si>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</si>
  <si>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</si>
  <si>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</si>
  <si>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</si>
  <si>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</si>
  <si>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</si>
  <si>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</si>
  <si>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</si>
  <si>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</si>
  <si>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</si>
  <si>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</si>
  <si>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</si>
  <si>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</si>
  <si>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</si>
  <si>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</si>
  <si>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</si>
  <si>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</si>
  <si>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</si>
  <si>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</si>
  <si>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</si>
  <si>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</si>
  <si>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</si>
  <si>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</si>
  <si>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</si>
  <si>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</si>
  <si>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</si>
  <si>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</si>
  <si>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</si>
  <si>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</si>
  <si>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</si>
  <si>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</si>
  <si>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</si>
  <si>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</si>
  <si>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</si>
  <si>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</si>
  <si>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</si>
  <si>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</si>
  <si>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</si>
  <si>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</si>
  <si>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</si>
  <si>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</si>
  <si>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</si>
  <si>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</si>
  <si>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</si>
  <si>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</si>
  <si>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</si>
  <si>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</si>
  <si>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</si>
  <si>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</si>
  <si>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</si>
  <si>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</si>
  <si>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</si>
  <si>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</si>
  <si>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</si>
  <si>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</si>
  <si>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</si>
  <si>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</si>
  <si>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</si>
  <si>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</si>
  <si>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</si>
  <si>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</si>
  <si>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</si>
  <si>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</si>
  <si>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</si>
  <si>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</si>
  <si>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</si>
  <si>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</si>
  <si>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</si>
  <si>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</si>
  <si>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</si>
  <si>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</si>
  <si>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</si>
  <si>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</si>
  <si>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</si>
  <si>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</si>
  <si>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</si>
  <si>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</si>
  <si>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</si>
  <si>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</si>
  <si>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</si>
  <si>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</si>
  <si>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</si>
  <si>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</si>
  <si>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</si>
  <si>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</si>
  <si>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</si>
  <si>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</si>
  <si>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</si>
  <si>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</si>
  <si>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</si>
  <si>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</si>
  <si>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</si>
  <si>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</si>
  <si>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</si>
  <si>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</si>
  <si>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</si>
  <si>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</si>
  <si>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</si>
  <si>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</si>
  <si>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</si>
  <si>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</si>
  <si>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</si>
  <si>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</si>
  <si>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</si>
  <si>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</si>
  <si>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</si>
  <si>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</si>
  <si>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</si>
  <si>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</si>
  <si>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</si>
  <si>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</si>
  <si>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</si>
  <si>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</si>
  <si>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</si>
  <si>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</si>
  <si>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</si>
  <si>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</si>
  <si>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</si>
  <si>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</si>
  <si>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</si>
  <si>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</si>
  <si>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</si>
  <si>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</si>
  <si>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</si>
  <si>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</si>
  <si>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</si>
  <si>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</si>
  <si>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</si>
  <si>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</si>
  <si>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</si>
  <si>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</si>
  <si>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</si>
  <si>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</si>
  <si>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</si>
  <si>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</si>
  <si>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</si>
  <si>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</si>
  <si>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</si>
  <si>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</si>
  <si>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</si>
  <si>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</si>
  <si>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</si>
  <si>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</si>
  <si>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</si>
  <si>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</si>
  <si>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</si>
  <si>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</si>
  <si>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</si>
  <si>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</si>
  <si>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</si>
  <si>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</si>
  <si>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</si>
  <si>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</si>
  <si>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</si>
  <si>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</si>
  <si>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</si>
  <si>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</si>
  <si>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</si>
  <si>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</si>
  <si>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</si>
  <si>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</si>
  <si>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</si>
  <si>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</si>
  <si>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</si>
  <si>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</si>
  <si>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</si>
  <si>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</si>
  <si>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</si>
  <si>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</si>
  <si>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</si>
  <si>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</si>
  <si>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</si>
  <si>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</si>
  <si>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</si>
  <si>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</si>
  <si>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</si>
  <si>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</si>
  <si>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</si>
  <si>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</si>
  <si>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</si>
  <si>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</si>
  <si>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</si>
  <si>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</si>
  <si>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</si>
  <si>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</si>
  <si>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</si>
  <si>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</si>
  <si>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</si>
  <si>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</si>
  <si>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</si>
  <si>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</si>
  <si>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</si>
  <si>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</si>
  <si>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</si>
  <si>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</si>
  <si>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</si>
  <si>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</si>
  <si>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</si>
  <si>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</si>
  <si>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</si>
  <si>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</si>
  <si>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</si>
  <si>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</si>
  <si>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</si>
  <si>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</si>
  <si>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</si>
  <si>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</si>
  <si>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</si>
  <si>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</si>
  <si>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</si>
  <si>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</si>
  <si>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</si>
  <si>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</si>
  <si>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</si>
  <si>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</si>
  <si>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</si>
  <si>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</si>
  <si>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</si>
  <si>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</si>
  <si>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</si>
  <si>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</si>
  <si>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</si>
  <si>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</si>
  <si>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</si>
  <si>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</si>
  <si>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</si>
  <si>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</si>
  <si>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</si>
  <si>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</si>
  <si>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</si>
  <si>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</si>
  <si>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</si>
  <si>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</si>
  <si>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</si>
  <si>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</si>
  <si>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</si>
  <si>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</si>
  <si>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</si>
  <si>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</si>
  <si>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</si>
  <si>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</si>
  <si>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</si>
  <si>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</si>
  <si>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</si>
  <si>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</si>
  <si>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</si>
  <si>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</si>
  <si>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</si>
  <si>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</si>
  <si>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</si>
  <si>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</si>
  <si>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</si>
  <si>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</si>
  <si>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</si>
  <si>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</si>
  <si>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</si>
  <si>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</si>
  <si>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</si>
  <si>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</si>
  <si>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</si>
  <si>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</si>
  <si>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</si>
  <si>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</si>
  <si>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</si>
  <si>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</si>
  <si>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</si>
  <si>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</si>
  <si>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</si>
  <si>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</si>
  <si>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</si>
  <si>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</si>
  <si>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</si>
  <si>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</si>
  <si>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</si>
  <si>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</si>
  <si>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</si>
  <si>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</si>
  <si>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</si>
  <si>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</si>
  <si>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</si>
  <si>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</si>
  <si>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</si>
  <si>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</si>
  <si>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</si>
  <si>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</si>
  <si>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</si>
  <si>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</si>
  <si>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</si>
  <si>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</si>
  <si>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</si>
  <si>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</si>
  <si>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</si>
  <si>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</si>
  <si>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</si>
  <si>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</si>
  <si>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</si>
  <si>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</si>
  <si>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</si>
  <si>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</si>
  <si>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</si>
  <si>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</si>
  <si>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</si>
  <si>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</si>
  <si>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</si>
  <si>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</si>
  <si>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</si>
  <si>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</si>
  <si>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</si>
  <si>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</si>
  <si>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</si>
  <si>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</si>
  <si>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</si>
  <si>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</si>
  <si>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</si>
  <si>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</si>
  <si>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</si>
  <si>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</si>
  <si>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</si>
  <si>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</si>
  <si>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</si>
  <si>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</si>
  <si>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</si>
  <si>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</si>
  <si>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</si>
  <si>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</si>
  <si>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</si>
  <si>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</si>
  <si>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</si>
  <si>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</si>
  <si>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</si>
  <si>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</si>
  <si>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</si>
  <si>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</si>
  <si>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</si>
  <si>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</si>
  <si>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</si>
  <si>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</si>
  <si>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</si>
  <si>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</si>
  <si>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</si>
  <si>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</si>
  <si>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</si>
  <si>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</si>
  <si>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</si>
  <si>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</si>
  <si>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</si>
  <si>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</si>
  <si>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</si>
  <si>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</si>
  <si>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</si>
  <si>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</si>
  <si>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</si>
  <si>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</si>
  <si>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</si>
  <si>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</si>
  <si>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</si>
  <si>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</si>
  <si>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</si>
  <si>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</si>
  <si>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</si>
  <si>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</si>
  <si>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</si>
  <si>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</si>
  <si>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</si>
  <si>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</si>
  <si>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</si>
  <si>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</si>
  <si>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</si>
  <si>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</si>
  <si>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</si>
  <si>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</si>
  <si>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</si>
  <si>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</si>
  <si>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</si>
  <si>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</si>
  <si>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</si>
  <si>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</si>
  <si>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</si>
  <si>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</si>
  <si>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</si>
  <si>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</si>
  <si>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</si>
  <si>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</si>
  <si>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</si>
  <si>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</si>
  <si>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</si>
  <si>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</si>
  <si>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</si>
  <si>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</si>
  <si>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</si>
  <si>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</si>
  <si>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</si>
  <si>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</si>
  <si>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</si>
  <si>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</si>
  <si>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</si>
  <si>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</si>
  <si>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</si>
  <si>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</si>
  <si>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</si>
  <si>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</si>
  <si>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</si>
  <si>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</si>
  <si>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</si>
  <si>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</si>
  <si>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</si>
  <si>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</si>
  <si>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</si>
  <si>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</si>
  <si>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</si>
  <si>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</si>
  <si>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</si>
  <si>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</si>
  <si>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</si>
  <si>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</si>
  <si>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</si>
  <si>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</si>
  <si>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</si>
  <si>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</si>
  <si>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</si>
  <si>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</si>
  <si>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</si>
  <si>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</si>
  <si>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</si>
  <si>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</si>
  <si>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</si>
  <si>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</si>
  <si>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</si>
  <si>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</si>
  <si>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</si>
  <si>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</si>
  <si>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</si>
  <si>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</si>
  <si>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</si>
  <si>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</si>
  <si>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</si>
  <si>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</si>
  <si>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</si>
  <si>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</si>
  <si>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</si>
  <si>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</si>
  <si>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</si>
  <si>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</si>
  <si>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</si>
  <si>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</si>
  <si>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</si>
  <si>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</si>
  <si>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</si>
  <si>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</si>
  <si>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</si>
  <si>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</si>
  <si>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</si>
  <si>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</si>
  <si>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</si>
  <si>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</si>
  <si>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</si>
  <si>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</si>
  <si>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</si>
  <si>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</si>
  <si>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</si>
  <si>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</si>
  <si>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</si>
  <si>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</si>
  <si>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</si>
  <si>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</si>
  <si>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</si>
  <si>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</si>
  <si>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</si>
  <si>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</si>
  <si>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</si>
  <si>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</si>
  <si>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</si>
  <si>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</si>
  <si>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</si>
  <si>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</si>
  <si>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</si>
  <si>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</si>
  <si>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</si>
  <si>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</si>
  <si>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</si>
  <si>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</si>
  <si>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</si>
  <si>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</si>
  <si>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</si>
  <si>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</si>
  <si>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</si>
  <si>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</si>
  <si>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</si>
  <si>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</si>
  <si>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</si>
  <si>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</si>
  <si>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</si>
  <si>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</si>
  <si>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</si>
  <si>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</si>
  <si>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</si>
  <si>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</si>
  <si>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</si>
  <si>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</si>
  <si>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</si>
  <si>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</si>
  <si>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</si>
  <si>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</si>
  <si>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</si>
  <si>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</si>
  <si>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</si>
  <si>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</si>
  <si>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</si>
  <si>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</si>
  <si>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</si>
  <si>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</si>
  <si>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</si>
  <si>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</si>
  <si>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</si>
  <si>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</si>
  <si>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</si>
  <si>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</si>
  <si>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</si>
  <si>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</si>
  <si>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</si>
  <si>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</si>
  <si>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</si>
  <si>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</si>
  <si>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</si>
  <si>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</si>
  <si>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</si>
  <si>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</si>
  <si>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</si>
  <si>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</si>
  <si>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</si>
  <si>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</si>
  <si>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</si>
  <si>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</si>
  <si>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</si>
  <si>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</si>
  <si>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</si>
  <si>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</si>
  <si>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</si>
  <si>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</si>
  <si>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</si>
  <si>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</si>
  <si>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</si>
  <si>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</si>
  <si>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</si>
  <si>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</si>
  <si>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</si>
  <si>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</si>
  <si>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</si>
  <si>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</si>
  <si>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</si>
  <si>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</si>
  <si>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</si>
  <si>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</si>
  <si>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</si>
  <si>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</si>
  <si>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</si>
  <si>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</si>
  <si>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</si>
  <si>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</si>
  <si>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</si>
  <si>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</si>
  <si>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</si>
  <si>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</si>
  <si>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</si>
  <si>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</si>
  <si>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</si>
  <si>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</si>
  <si>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</si>
  <si>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</si>
  <si>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</si>
  <si>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</si>
  <si>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</si>
  <si>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</si>
  <si>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</si>
  <si>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</si>
  <si>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</si>
  <si>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</si>
  <si>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</si>
  <si>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</si>
  <si>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</si>
  <si>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</si>
  <si>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</si>
  <si>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</si>
  <si>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</si>
  <si>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</si>
  <si>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</si>
  <si>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</si>
  <si>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</si>
  <si>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</si>
  <si>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</si>
  <si>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</si>
  <si>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</si>
  <si>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</si>
  <si>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</si>
  <si>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</si>
  <si>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</si>
  <si>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</si>
  <si>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</si>
  <si>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</si>
  <si>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</si>
  <si>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</si>
  <si>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</si>
  <si>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</si>
  <si>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</si>
  <si>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</si>
  <si>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</si>
  <si>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</si>
  <si>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</si>
  <si>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</si>
  <si>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</si>
  <si>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</si>
  <si>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</si>
  <si>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</si>
  <si>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</si>
  <si>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</si>
  <si>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</si>
  <si>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</si>
  <si>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</si>
  <si>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</si>
  <si>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</si>
  <si>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</si>
  <si>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</si>
  <si>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</si>
  <si>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</si>
  <si>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</si>
  <si>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</si>
  <si>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</si>
  <si>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</si>
  <si>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</si>
  <si>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</si>
  <si>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</si>
  <si>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</si>
  <si>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</si>
  <si>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</si>
  <si>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</si>
  <si>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</si>
  <si>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</si>
  <si>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</si>
  <si>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</si>
  <si>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</si>
  <si>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</si>
  <si>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</si>
  <si>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</si>
  <si>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</si>
  <si>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</si>
  <si>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</si>
  <si>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</si>
  <si>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</si>
  <si>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</si>
  <si>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</si>
  <si>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</si>
  <si>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</si>
  <si>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</si>
  <si>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</si>
  <si>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</si>
  <si>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</si>
  <si>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</si>
  <si>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</si>
  <si>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</si>
  <si>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</si>
  <si>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</si>
  <si>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</si>
  <si>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</si>
  <si>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</si>
  <si>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</si>
  <si>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</si>
  <si>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</si>
  <si>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</si>
  <si>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</si>
  <si>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</si>
  <si>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</si>
  <si>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</si>
  <si>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</si>
  <si>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</si>
  <si>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</si>
  <si>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</si>
  <si>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</si>
  <si>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</si>
  <si>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</si>
  <si>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</si>
  <si>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</si>
  <si>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</si>
  <si>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</si>
  <si>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</si>
  <si>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</si>
  <si>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</si>
  <si>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</si>
  <si>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</si>
  <si>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</si>
  <si>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</si>
  <si>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</si>
  <si>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</si>
  <si>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</si>
  <si>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</si>
  <si>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</si>
  <si>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</si>
  <si>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</si>
  <si>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</si>
  <si>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</si>
  <si>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</si>
  <si>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</si>
  <si>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</si>
  <si>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</si>
  <si>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</si>
  <si>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</si>
  <si>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</si>
  <si>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</si>
  <si>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</si>
  <si>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</si>
  <si>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</si>
  <si>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</si>
  <si>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</si>
  <si>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</si>
  <si>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</si>
  <si>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</si>
  <si>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</si>
  <si>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</si>
  <si>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</si>
  <si>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</si>
  <si>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</si>
  <si>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</si>
  <si>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</si>
  <si>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</si>
  <si>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</si>
  <si>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</si>
  <si>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</si>
  <si>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</si>
  <si>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</si>
  <si>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</si>
  <si>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</si>
  <si>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</si>
  <si>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</si>
  <si>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</si>
  <si>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</si>
  <si>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</si>
  <si>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</si>
  <si>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</si>
  <si>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</si>
  <si>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</si>
  <si>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</si>
  <si>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</si>
  <si>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</si>
  <si>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</si>
  <si>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</si>
  <si>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</si>
  <si>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</si>
  <si>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</si>
  <si>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</si>
  <si>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</si>
  <si>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</si>
  <si>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</si>
  <si>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</si>
  <si>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</si>
  <si>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</si>
  <si>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</si>
  <si>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</si>
  <si>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</si>
  <si>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</si>
  <si>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</si>
  <si>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</si>
  <si>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</si>
  <si>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</si>
  <si>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</si>
  <si>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</si>
  <si>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</si>
  <si>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</si>
  <si>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</si>
  <si>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</si>
  <si>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</si>
  <si>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</si>
  <si>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</si>
  <si>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</si>
  <si>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</si>
  <si>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</si>
  <si>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</si>
  <si>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</si>
  <si>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</si>
  <si>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</si>
  <si>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</si>
  <si>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</si>
  <si>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</si>
  <si>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</si>
  <si>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</si>
  <si>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</si>
  <si>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</si>
  <si>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</si>
  <si>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</si>
  <si>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</si>
  <si>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</si>
  <si>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</si>
  <si>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</si>
  <si>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</si>
  <si>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</si>
  <si>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</si>
  <si>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</si>
  <si>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</si>
  <si>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</si>
  <si>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</si>
  <si>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</si>
  <si>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</si>
  <si>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</si>
  <si>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</si>
  <si>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</si>
  <si>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</si>
  <si>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</si>
  <si>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</si>
  <si>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</si>
  <si>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</si>
  <si>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</si>
  <si>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</si>
  <si>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</si>
  <si>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</si>
  <si>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</si>
  <si>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</si>
  <si>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</si>
  <si>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</si>
  <si>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</si>
  <si>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</si>
  <si>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</si>
  <si>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</si>
  <si>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</si>
  <si>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</si>
  <si>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</si>
  <si>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</si>
  <si>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</si>
  <si>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</si>
  <si>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</si>
  <si>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</si>
  <si>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</si>
  <si>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</si>
  <si>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</si>
  <si>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</si>
  <si>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</si>
  <si>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</si>
  <si>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</si>
  <si>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</si>
  <si>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</si>
  <si>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</si>
  <si>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</si>
  <si>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</si>
  <si>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</si>
  <si>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</si>
  <si>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</si>
  <si>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</si>
  <si>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</si>
  <si>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</si>
  <si>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</si>
  <si>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</si>
  <si>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</si>
  <si>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</si>
  <si>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</si>
  <si>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</si>
  <si>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</si>
  <si>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</si>
  <si>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</si>
  <si>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</si>
  <si>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</si>
  <si>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</si>
  <si>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</si>
  <si>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</si>
  <si>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</si>
  <si>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</si>
  <si>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</si>
  <si>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</si>
  <si>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</si>
  <si>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</si>
  <si>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</si>
  <si>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</si>
  <si>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</si>
  <si>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</si>
  <si>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</si>
  <si>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</si>
  <si>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</si>
  <si>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</si>
  <si>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</si>
  <si>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</si>
  <si>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</si>
  <si>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</si>
  <si>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</si>
  <si>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</si>
  <si>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</si>
  <si>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</si>
  <si>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</si>
  <si>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</si>
  <si>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</si>
  <si>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</si>
  <si>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</si>
  <si>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</si>
  <si>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</si>
  <si>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</si>
  <si>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</si>
  <si>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</si>
  <si>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</si>
  <si>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</si>
  <si>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</si>
  <si>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</si>
  <si>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</si>
  <si>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</si>
  <si>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</si>
  <si>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</si>
  <si>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</si>
  <si>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</si>
  <si>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</si>
  <si>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</si>
  <si>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</si>
  <si>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</si>
  <si>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</si>
  <si>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</si>
  <si>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</si>
  <si>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</si>
  <si>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</si>
  <si>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</si>
  <si>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</si>
  <si>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</si>
  <si>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</si>
  <si>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</si>
  <si>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</si>
  <si>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</si>
  <si>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</si>
  <si>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</si>
  <si>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</si>
  <si>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</si>
  <si>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</si>
  <si>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</si>
  <si>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</si>
  <si>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</si>
  <si>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</si>
  <si>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</si>
  <si>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</si>
  <si>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</si>
  <si>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</si>
  <si>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</si>
  <si>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</si>
  <si>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</si>
  <si>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</si>
  <si>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</si>
  <si>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</si>
  <si>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</si>
  <si>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</si>
  <si>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</si>
  <si>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</si>
  <si>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</si>
  <si>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</si>
  <si>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</si>
  <si>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</si>
  <si>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</si>
  <si>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</si>
  <si>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</si>
  <si>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</si>
  <si>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</si>
  <si>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</si>
  <si>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</si>
  <si>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</si>
  <si>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</si>
  <si>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</si>
  <si>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</si>
  <si>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</si>
  <si>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</si>
  <si>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</si>
  <si>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</si>
  <si>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</si>
  <si>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</si>
  <si>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</si>
  <si>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</si>
  <si>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</si>
  <si>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</si>
  <si>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</si>
  <si>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</si>
  <si>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</si>
  <si>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</si>
  <si>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</si>
  <si>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</si>
  <si>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</si>
  <si>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</si>
  <si>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</si>
  <si>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</si>
  <si>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</si>
  <si>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</si>
  <si>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</si>
  <si>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</si>
  <si>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</si>
  <si>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</si>
  <si>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</si>
  <si>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</si>
  <si>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</si>
  <si>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</si>
  <si>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</si>
  <si>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</si>
  <si>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</si>
  <si>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</si>
  <si>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</si>
  <si>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</si>
  <si>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</si>
  <si>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</si>
  <si>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</si>
  <si>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</si>
  <si>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</si>
  <si>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</si>
  <si>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</si>
  <si>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</si>
  <si>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</si>
  <si>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</si>
  <si>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</si>
  <si>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</si>
  <si>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</si>
  <si>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</si>
  <si>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</si>
  <si>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</si>
  <si>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</si>
  <si>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</si>
  <si>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</si>
  <si>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</si>
  <si>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</si>
  <si>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</si>
  <si>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</si>
  <si>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</si>
  <si>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</si>
  <si>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</si>
  <si>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</si>
  <si>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</si>
  <si>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</si>
  <si>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</si>
  <si>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</si>
  <si>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</si>
  <si>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</si>
  <si>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</si>
  <si>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</si>
  <si>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</si>
  <si>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</si>
  <si>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</si>
  <si>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</si>
  <si>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</si>
  <si>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</si>
  <si>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</si>
  <si>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</si>
  <si>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</si>
  <si>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</si>
  <si>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</si>
  <si>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</si>
  <si>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</si>
  <si>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</si>
  <si>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</si>
  <si>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</si>
  <si>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</si>
  <si>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</si>
  <si>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</si>
  <si>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</si>
  <si>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</si>
  <si>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</si>
  <si>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</si>
  <si>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</si>
  <si>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</si>
  <si>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</si>
  <si>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</si>
  <si>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</si>
  <si>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</si>
  <si>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</si>
  <si>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</si>
  <si>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</si>
  <si>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</si>
  <si>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</si>
  <si>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</si>
  <si>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</si>
  <si>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</si>
  <si>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</si>
  <si>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</si>
  <si>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</si>
  <si>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</si>
  <si>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</si>
  <si>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</si>
  <si>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</si>
  <si>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</si>
  <si>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</si>
  <si>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</si>
  <si>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</si>
  <si>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</si>
  <si>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</si>
  <si>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</si>
  <si>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</si>
  <si>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</si>
  <si>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</si>
  <si>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</si>
  <si>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</si>
  <si>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</si>
  <si>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</si>
  <si>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</si>
  <si>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</si>
  <si>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</si>
  <si>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</si>
  <si>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</si>
  <si>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</si>
  <si>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</si>
  <si>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</si>
  <si>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</si>
  <si>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</si>
  <si>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</si>
  <si>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</si>
  <si>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</si>
  <si>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</si>
  <si>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</si>
  <si>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</si>
  <si>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</si>
  <si>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</si>
  <si>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</si>
  <si>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</si>
  <si>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</si>
  <si>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</si>
  <si>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</si>
  <si>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</si>
  <si>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</si>
  <si>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</si>
  <si>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</si>
  <si>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</si>
  <si>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</si>
  <si>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</si>
  <si>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</si>
  <si>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</si>
  <si>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</si>
  <si>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</si>
  <si>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</si>
  <si>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</si>
  <si>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</si>
  <si>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</si>
  <si>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</si>
  <si>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</si>
  <si>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</si>
  <si>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</si>
  <si>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</si>
  <si>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</si>
  <si>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</si>
  <si>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</si>
  <si>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</si>
  <si>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</si>
  <si>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</si>
  <si>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</si>
  <si>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</si>
  <si>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</si>
  <si>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</si>
  <si>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</si>
  <si>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</si>
  <si>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</si>
  <si>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</si>
  <si>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</si>
  <si>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</si>
  <si>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</si>
  <si>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</si>
  <si>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</si>
  <si>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</si>
  <si>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</si>
  <si>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</si>
  <si>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</si>
  <si>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</si>
  <si>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</si>
  <si>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</si>
  <si>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</si>
  <si>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</si>
  <si>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</si>
  <si>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</si>
  <si>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</si>
  <si>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</si>
  <si>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</si>
  <si>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</si>
  <si>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</si>
  <si>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</si>
  <si>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</si>
  <si>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</si>
  <si>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</si>
  <si>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</si>
  <si>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</si>
  <si>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</si>
  <si>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</si>
  <si>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</si>
  <si>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</si>
  <si>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</si>
  <si>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</si>
  <si>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</si>
  <si>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</si>
  <si>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</si>
  <si>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</si>
  <si>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</si>
  <si>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</si>
  <si>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</si>
  <si>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</si>
  <si>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</si>
  <si>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</si>
  <si>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</si>
  <si>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</si>
  <si>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</si>
  <si>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</si>
  <si>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</si>
  <si>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</si>
  <si>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</si>
  <si>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</si>
  <si>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</si>
  <si>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</si>
  <si>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</si>
  <si>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</si>
  <si>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</si>
  <si>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</si>
  <si>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</si>
  <si>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</si>
  <si>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</si>
  <si>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</si>
  <si>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</si>
  <si>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</si>
  <si>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</si>
  <si>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</si>
  <si>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</si>
  <si>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</si>
  <si>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</si>
  <si>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</si>
  <si>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</si>
  <si>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</si>
  <si>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</si>
  <si>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</si>
  <si>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</si>
  <si>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</si>
  <si>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</si>
  <si>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</si>
  <si>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</si>
  <si>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</si>
  <si>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</si>
  <si>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</si>
  <si>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</si>
  <si>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</si>
  <si>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</si>
  <si>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</si>
  <si>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</si>
  <si>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</si>
  <si>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</si>
  <si>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</si>
  <si>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</si>
  <si>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</si>
  <si>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</si>
  <si>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</si>
  <si>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</si>
  <si>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</si>
  <si>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</si>
  <si>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</si>
  <si>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</si>
  <si>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</si>
  <si>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</si>
  <si>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</si>
  <si>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</si>
  <si>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</si>
  <si>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</si>
  <si>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</si>
  <si>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</si>
  <si>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</si>
  <si>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</si>
  <si>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</si>
  <si>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</si>
  <si>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</si>
  <si>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</si>
  <si>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</si>
  <si>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</si>
  <si>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</si>
  <si>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</si>
  <si>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</si>
  <si>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</si>
  <si>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</si>
  <si>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</si>
  <si>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</si>
  <si>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</si>
  <si>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</si>
  <si>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</si>
  <si>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</si>
  <si>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</si>
  <si>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</si>
  <si>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</si>
  <si>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</si>
  <si>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</si>
  <si>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</si>
  <si>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</si>
  <si>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</si>
  <si>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</si>
  <si>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</si>
  <si>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</si>
  <si>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</si>
  <si>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</si>
  <si>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</si>
  <si>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</si>
  <si>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</si>
  <si>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</si>
  <si>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</si>
  <si>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</si>
  <si>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</si>
  <si>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</si>
  <si>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</si>
  <si>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</si>
  <si>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</si>
  <si>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</si>
  <si>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</si>
  <si>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</si>
  <si>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</si>
  <si>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</si>
  <si>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</si>
  <si>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</si>
  <si>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</si>
  <si>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</si>
  <si>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</si>
  <si>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</si>
  <si>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</si>
  <si>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</si>
  <si>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</si>
  <si>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</si>
  <si>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</si>
  <si>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</si>
  <si>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</si>
  <si>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</si>
  <si>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</si>
  <si>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</si>
  <si>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</si>
  <si>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</si>
  <si>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</si>
  <si>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</si>
  <si>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</si>
  <si>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</si>
  <si>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</si>
  <si>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</si>
  <si>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</si>
  <si>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</si>
  <si>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</si>
  <si>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</si>
  <si>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</si>
  <si>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</si>
  <si>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</si>
  <si>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</si>
  <si>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</si>
  <si>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</si>
  <si>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</si>
  <si>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</si>
  <si>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</si>
  <si>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</si>
  <si>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</si>
  <si>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</si>
  <si>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</si>
  <si>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</si>
  <si>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</si>
  <si>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</si>
  <si>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</si>
  <si>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</si>
  <si>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</si>
  <si>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</si>
  <si>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</si>
  <si>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</si>
  <si>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</si>
  <si>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</si>
  <si>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</si>
  <si>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</si>
  <si>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</si>
  <si>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</si>
  <si>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</si>
  <si>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</si>
  <si>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</si>
  <si>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</si>
  <si>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</si>
  <si>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</si>
  <si>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</si>
  <si>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</si>
  <si>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</si>
  <si>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</si>
  <si>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</si>
  <si>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</si>
  <si>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</si>
  <si>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</si>
  <si>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</si>
  <si>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</si>
  <si>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</si>
  <si>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</si>
  <si>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</si>
  <si>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</si>
  <si>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</si>
  <si>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</si>
  <si>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</si>
  <si>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</si>
  <si>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</si>
  <si>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</si>
  <si>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</si>
  <si>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</si>
  <si>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</si>
  <si>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</si>
  <si>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</si>
  <si>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</si>
  <si>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</si>
  <si>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</si>
  <si>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</si>
  <si>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</si>
  <si>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</si>
  <si>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</si>
  <si>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</si>
  <si>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</si>
  <si>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</si>
  <si>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</si>
  <si>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</si>
  <si>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</si>
  <si>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</si>
  <si>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</si>
  <si>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</si>
  <si>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</si>
  <si>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</si>
  <si>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</si>
  <si>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</si>
  <si>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</si>
  <si>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</si>
  <si>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</si>
  <si>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</si>
  <si>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</si>
  <si>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</si>
  <si>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</si>
  <si>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</si>
  <si>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</si>
  <si>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</si>
  <si>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</si>
  <si>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</si>
  <si>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</si>
  <si>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</si>
  <si>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</si>
  <si>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</si>
  <si>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</si>
  <si>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</si>
  <si>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</si>
  <si>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</si>
  <si>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</si>
  <si>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</si>
  <si>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</si>
  <si>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</si>
  <si>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</si>
  <si>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</si>
  <si>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</si>
  <si>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</si>
  <si>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</si>
  <si>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</si>
  <si>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</si>
  <si>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</si>
  <si>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</si>
  <si>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</si>
  <si>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</si>
  <si>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</si>
  <si>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</si>
  <si>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</si>
  <si>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</si>
  <si>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</si>
  <si>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</si>
  <si>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</si>
  <si>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</si>
  <si>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</si>
  <si>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</si>
  <si>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</si>
  <si>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</si>
  <si>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</si>
  <si>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</si>
  <si>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</si>
  <si>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</si>
  <si>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</si>
  <si>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</si>
  <si>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</si>
  <si>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</si>
  <si>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</si>
  <si>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</si>
  <si>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</si>
  <si>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</si>
  <si>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</si>
  <si>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</si>
  <si>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</si>
  <si>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</si>
  <si>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</si>
  <si>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</si>
  <si>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</si>
  <si>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</si>
  <si>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</si>
  <si>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</si>
  <si>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</si>
  <si>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</si>
  <si>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</si>
  <si>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</si>
  <si>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</si>
  <si>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</si>
  <si>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</si>
  <si>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</si>
  <si>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</si>
  <si>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</si>
  <si>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</si>
  <si>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</si>
  <si>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</si>
  <si>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</si>
  <si>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</si>
  <si>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</si>
  <si>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</si>
  <si>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</si>
  <si>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</si>
  <si>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</si>
  <si>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</si>
  <si>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</si>
  <si>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</si>
  <si>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</si>
  <si>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</si>
  <si>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</si>
  <si>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</si>
  <si>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</si>
  <si>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</si>
  <si>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</si>
  <si>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</si>
  <si>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</si>
  <si>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</si>
  <si>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</si>
  <si>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</si>
  <si>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</si>
  <si>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</si>
  <si>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</si>
  <si>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</si>
  <si>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</si>
  <si>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</si>
  <si>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</si>
  <si>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</si>
  <si>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</si>
  <si>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</si>
  <si>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</si>
  <si>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</si>
  <si>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</si>
  <si>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</si>
  <si>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</si>
  <si>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</si>
  <si>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</si>
  <si>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</si>
  <si>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</si>
  <si>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</si>
  <si>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</si>
  <si>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</si>
  <si>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</si>
  <si>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</si>
  <si>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</si>
  <si>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</si>
  <si>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</si>
  <si>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</si>
  <si>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</si>
  <si>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</si>
  <si>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</si>
  <si>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</si>
  <si>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</si>
  <si>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</si>
  <si>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</si>
  <si>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</si>
  <si>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</si>
  <si>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</si>
  <si>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</si>
  <si>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</si>
  <si>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</si>
  <si>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</si>
  <si>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</si>
  <si>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</si>
  <si>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</si>
  <si>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</si>
  <si>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</si>
  <si>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</si>
  <si>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</si>
  <si>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</si>
  <si>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</si>
  <si>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</si>
  <si>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</si>
  <si>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</si>
  <si>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</si>
  <si>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</si>
  <si>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</si>
  <si>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</si>
  <si>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</si>
  <si>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</si>
  <si>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</si>
  <si>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</si>
  <si>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</si>
  <si>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</si>
  <si>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</si>
  <si>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</si>
  <si>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</si>
  <si>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</si>
  <si>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</si>
  <si>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</si>
  <si>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</si>
  <si>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</si>
  <si>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</si>
  <si>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</si>
  <si>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</si>
  <si>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</si>
  <si>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</si>
  <si>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</si>
  <si>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</si>
  <si>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</si>
  <si>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</si>
  <si>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</si>
  <si>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</si>
  <si>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</si>
  <si>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</si>
  <si>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</si>
  <si>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</si>
  <si>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</si>
  <si>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</si>
  <si>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</si>
  <si>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</si>
  <si>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</si>
  <si>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</si>
  <si>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</si>
  <si>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</si>
  <si>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</si>
  <si>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</si>
  <si>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</si>
  <si>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</si>
  <si>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</si>
  <si>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</si>
  <si>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</si>
  <si>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</si>
  <si>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</si>
  <si>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</si>
  <si>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</si>
  <si>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</si>
  <si>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</si>
  <si>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</si>
  <si>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</si>
  <si>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</si>
  <si>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</si>
  <si>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</si>
  <si>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</si>
  <si>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</si>
  <si>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</si>
  <si>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</si>
  <si>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</si>
  <si>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</si>
  <si>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</si>
  <si>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</si>
  <si>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</si>
  <si>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</si>
  <si>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</si>
  <si>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</si>
  <si>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</si>
  <si>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</si>
  <si>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</si>
  <si>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</si>
  <si>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</si>
  <si>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</si>
  <si>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</si>
  <si>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</si>
  <si>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</si>
  <si>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</si>
  <si>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</si>
  <si>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</si>
  <si>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</si>
  <si>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</si>
  <si>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</si>
  <si>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</si>
  <si>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</si>
  <si>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</si>
  <si>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</si>
  <si>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</si>
  <si>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</si>
  <si>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</si>
  <si>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</si>
  <si>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</si>
  <si>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</si>
  <si>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</si>
  <si>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</si>
  <si>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</si>
  <si>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</si>
  <si>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</si>
  <si>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</si>
  <si>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</si>
  <si>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</si>
  <si>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</si>
  <si>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</si>
  <si>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</si>
  <si>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</si>
  <si>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</si>
  <si>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</si>
  <si>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</si>
  <si>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</si>
  <si>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</si>
  <si>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</si>
  <si>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</si>
  <si>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</si>
  <si>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</si>
  <si>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</si>
  <si>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</si>
  <si>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</si>
  <si>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</si>
  <si>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</si>
  <si>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</si>
  <si>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</si>
  <si>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</si>
  <si>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</si>
  <si>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</si>
  <si>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</si>
  <si>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</si>
  <si>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</si>
  <si>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</si>
  <si>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</si>
  <si>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</si>
  <si>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</si>
  <si>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</si>
  <si>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</si>
  <si>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</si>
  <si>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</si>
  <si>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</si>
  <si>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</si>
  <si>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</si>
  <si>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</si>
  <si>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</si>
  <si>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</si>
  <si>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</si>
  <si>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</si>
  <si>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</si>
  <si>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</si>
  <si>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</si>
  <si>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</si>
  <si>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</si>
  <si>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</si>
  <si>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</si>
  <si>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</si>
  <si>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</si>
  <si>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</si>
  <si>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</si>
  <si>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</si>
  <si>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</si>
  <si>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</si>
  <si>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</si>
  <si>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</si>
  <si>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</si>
  <si>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</si>
  <si>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</si>
  <si>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</si>
  <si>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</si>
  <si>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</si>
  <si>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</si>
  <si>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</si>
  <si>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</si>
  <si>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</si>
  <si>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</si>
  <si>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</si>
  <si>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</si>
  <si>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</si>
  <si>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</si>
  <si>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</si>
  <si>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</si>
  <si>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</si>
  <si>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</si>
  <si>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</si>
  <si>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</si>
  <si>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</si>
  <si>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</si>
  <si>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</si>
  <si>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</si>
  <si>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</si>
  <si>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</si>
  <si>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</si>
  <si>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</si>
  <si>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</si>
  <si>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</si>
  <si>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</si>
  <si>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</si>
  <si>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</si>
  <si>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</si>
  <si>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</si>
  <si>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</si>
  <si>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</si>
  <si>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</si>
  <si>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</si>
  <si>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</si>
  <si>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</si>
  <si>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</si>
  <si>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</si>
  <si>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</si>
  <si>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</si>
  <si>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</si>
  <si>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</si>
  <si>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</si>
  <si>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</si>
  <si>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</si>
  <si>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</si>
  <si>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</si>
  <si>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</si>
  <si>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</si>
  <si>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</si>
  <si>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</si>
  <si>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</si>
  <si>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</si>
  <si>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</si>
  <si>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</si>
  <si>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</si>
  <si>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</si>
  <si>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</si>
  <si>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</si>
  <si>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</si>
  <si>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</si>
  <si>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</si>
  <si>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</si>
  <si>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</si>
  <si>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</si>
  <si>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</si>
  <si>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</si>
  <si>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</si>
  <si>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</si>
  <si>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</si>
  <si>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</si>
  <si>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</si>
  <si>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</si>
  <si>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</si>
  <si>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</si>
  <si>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</si>
  <si>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</si>
  <si>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</si>
  <si>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</si>
  <si>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</si>
  <si>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</si>
  <si>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</si>
  <si>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</si>
  <si>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</si>
  <si>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</si>
  <si>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</si>
  <si>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</si>
  <si>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</si>
  <si>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</si>
  <si>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</si>
  <si>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</si>
  <si>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</si>
  <si>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</si>
  <si>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</si>
  <si>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</si>
  <si>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</si>
  <si>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</si>
  <si>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</si>
  <si>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</si>
  <si>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</si>
  <si>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</si>
  <si>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</si>
  <si>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</si>
  <si>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</si>
  <si>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</si>
  <si>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</si>
  <si>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</si>
  <si>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</si>
  <si>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</si>
  <si>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</si>
  <si>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</si>
  <si>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</si>
  <si>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</si>
  <si>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</si>
  <si>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</si>
  <si>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</si>
  <si>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</si>
  <si>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</si>
  <si>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</si>
  <si>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</si>
  <si>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</si>
  <si>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</si>
  <si>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</si>
  <si>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</si>
  <si>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</si>
  <si>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</si>
  <si>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</si>
  <si>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</si>
  <si>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</si>
  <si>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</si>
  <si>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</si>
  <si>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</si>
  <si>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</si>
  <si>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</si>
  <si>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</si>
  <si>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</si>
  <si>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</si>
  <si>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</si>
  <si>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</si>
  <si>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</si>
  <si>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</si>
  <si>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</si>
  <si>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</si>
  <si>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</si>
  <si>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</si>
  <si>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</si>
  <si>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</si>
  <si>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</si>
  <si>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</si>
  <si>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</si>
  <si>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</si>
  <si>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</si>
  <si>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</si>
  <si>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</si>
  <si>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</si>
  <si>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</si>
  <si>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</si>
  <si>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</si>
  <si>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</si>
  <si>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</si>
  <si>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</si>
  <si>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</si>
  <si>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</si>
  <si>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</si>
  <si>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</si>
  <si>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</si>
  <si>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</si>
  <si>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</si>
  <si>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</si>
  <si>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</si>
  <si>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</si>
  <si>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</si>
  <si>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</si>
  <si>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</si>
  <si>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</si>
  <si>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</si>
  <si>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</si>
  <si>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</si>
  <si>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</si>
  <si>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</si>
  <si>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</si>
  <si>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</si>
  <si>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</si>
  <si>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</si>
  <si>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</si>
  <si>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</si>
  <si>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</si>
  <si>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</si>
  <si>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</si>
  <si>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</si>
  <si>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</si>
  <si>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</si>
  <si>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</si>
  <si>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</si>
  <si>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</si>
  <si>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</si>
  <si>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</si>
  <si>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</si>
  <si>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</si>
  <si>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</si>
  <si>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</si>
  <si>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</si>
  <si>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</si>
  <si>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</si>
  <si>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</si>
  <si>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</si>
  <si>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</si>
  <si>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</si>
  <si>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</si>
  <si>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</si>
  <si>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</si>
  <si>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</si>
  <si>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</si>
  <si>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</si>
  <si>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</si>
  <si>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</si>
  <si>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</si>
  <si>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</si>
  <si>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</si>
  <si>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</si>
  <si>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</si>
  <si>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</si>
  <si>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</si>
  <si>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</si>
  <si>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</si>
  <si>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</si>
  <si>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</si>
  <si>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</si>
  <si>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</si>
  <si>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</si>
  <si>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</si>
  <si>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</si>
  <si>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</si>
  <si>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</si>
  <si>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</si>
  <si>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</si>
  <si>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</si>
  <si>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</si>
  <si>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</si>
  <si>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</si>
  <si>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</si>
  <si>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</si>
  <si>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</si>
  <si>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</si>
  <si>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</si>
  <si>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</si>
  <si>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</si>
  <si>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</si>
  <si>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</si>
  <si>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</si>
  <si>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</si>
  <si>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</si>
  <si>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</si>
  <si>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</si>
  <si>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</si>
  <si>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</si>
  <si>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</si>
  <si>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</si>
  <si>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</si>
  <si>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</si>
  <si>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</si>
  <si>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</si>
  <si>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</si>
  <si>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</si>
  <si>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</si>
  <si>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</si>
  <si>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</si>
  <si>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</si>
  <si>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</si>
  <si>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</si>
  <si>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</si>
  <si>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</si>
  <si>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</si>
  <si>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</si>
  <si>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</si>
  <si>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</si>
  <si>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</si>
  <si>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</si>
  <si>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</si>
  <si>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</si>
  <si>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</si>
  <si>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</si>
  <si>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</si>
  <si>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</si>
  <si>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</si>
  <si>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</si>
  <si>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</si>
  <si>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</si>
  <si>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</si>
  <si>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</si>
  <si>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</si>
  <si>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</si>
  <si>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</si>
  <si>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</si>
  <si>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</si>
  <si>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</si>
  <si>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</si>
  <si>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</si>
  <si>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</si>
  <si>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</si>
  <si>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</si>
  <si>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</si>
  <si>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</si>
  <si>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</si>
  <si>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</si>
  <si>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</si>
  <si>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</si>
  <si>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</si>
  <si>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</si>
  <si>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</si>
  <si>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</si>
  <si>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</si>
  <si>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</si>
  <si>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</si>
  <si>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</si>
  <si>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</si>
  <si>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</si>
  <si>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</si>
  <si>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</si>
  <si>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</si>
  <si>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</si>
  <si>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</si>
  <si>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</si>
  <si>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</si>
  <si>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</si>
  <si>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</si>
  <si>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</si>
  <si>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</si>
  <si>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</si>
  <si>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</si>
  <si>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</si>
  <si>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</si>
  <si>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</si>
  <si>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</si>
  <si>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</si>
  <si>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</si>
  <si>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</si>
  <si>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</si>
  <si>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</si>
  <si>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</si>
  <si>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</si>
  <si>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</si>
  <si>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</si>
  <si>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</si>
  <si>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</si>
  <si>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</si>
  <si>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</si>
  <si>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</si>
  <si>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</si>
  <si>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</si>
  <si>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</si>
  <si>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</si>
  <si>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</si>
  <si>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</si>
  <si>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</si>
  <si>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</si>
  <si>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</si>
  <si>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</si>
  <si>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</si>
  <si>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</si>
  <si>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</si>
  <si>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</si>
  <si>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</si>
  <si>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</si>
  <si>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</si>
  <si>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</si>
  <si>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</si>
  <si>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</si>
  <si>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</si>
  <si>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</si>
  <si>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</si>
  <si>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</si>
  <si>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</si>
  <si>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</si>
  <si>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</si>
  <si>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</si>
  <si>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</si>
  <si>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</si>
  <si>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</si>
  <si>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</si>
  <si>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</si>
  <si>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</si>
  <si>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</si>
  <si>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</si>
  <si>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</si>
  <si>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</si>
  <si>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</si>
  <si>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</si>
  <si>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</si>
  <si>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</si>
  <si>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</si>
  <si>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</si>
  <si>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</si>
  <si>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</si>
  <si>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</si>
  <si>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</si>
  <si>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</si>
  <si>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</si>
  <si>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</si>
  <si>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</si>
  <si>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</si>
  <si>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</si>
  <si>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</si>
  <si>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</si>
  <si>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</si>
  <si>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</si>
  <si>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</si>
  <si>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</si>
  <si>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</si>
  <si>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</si>
  <si>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</si>
  <si>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</si>
  <si>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</si>
  <si>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</si>
  <si>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</si>
  <si>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</si>
  <si>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</si>
  <si>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</si>
  <si>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</si>
  <si>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</si>
  <si>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</si>
  <si>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</si>
  <si>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</si>
  <si>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</si>
  <si>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</si>
  <si>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</si>
  <si>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</si>
  <si>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</si>
  <si>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</si>
  <si>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</si>
  <si>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</si>
  <si>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</si>
  <si>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</si>
  <si>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</si>
  <si>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</si>
  <si>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</si>
  <si>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</si>
  <si>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</si>
  <si>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</si>
  <si>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</si>
  <si>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</si>
  <si>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</si>
  <si>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</si>
  <si>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</si>
  <si>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</si>
  <si>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</si>
  <si>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</si>
  <si>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</si>
  <si>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</si>
  <si>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</si>
  <si>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</si>
  <si>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</si>
  <si>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</si>
  <si>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</si>
  <si>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</si>
  <si>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</si>
  <si>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</si>
  <si>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</si>
  <si>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</si>
  <si>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</si>
  <si>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</si>
  <si>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</si>
  <si>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</si>
  <si>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</si>
  <si>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</si>
  <si>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</si>
  <si>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</si>
  <si>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</si>
  <si>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</si>
  <si>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</si>
  <si>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</si>
  <si>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</si>
  <si>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</si>
  <si>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</si>
  <si>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</si>
  <si>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</si>
  <si>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</si>
  <si>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</si>
  <si>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</si>
  <si>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</si>
  <si>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</si>
  <si>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</si>
  <si>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</si>
  <si>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</si>
  <si>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</si>
  <si>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</si>
  <si>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</si>
  <si>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</si>
  <si>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</si>
  <si>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</si>
  <si>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</si>
  <si>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</si>
  <si>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</si>
  <si>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</si>
  <si>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</si>
  <si>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</si>
  <si>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</si>
  <si>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</si>
  <si>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</si>
  <si>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</si>
  <si>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</si>
  <si>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</si>
  <si>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</si>
  <si>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</si>
  <si>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</si>
  <si>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</si>
  <si>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</si>
  <si>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</si>
  <si>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</si>
  <si>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</si>
  <si>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</si>
  <si>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</si>
  <si>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</si>
  <si>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</si>
  <si>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</si>
  <si>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</si>
  <si>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</si>
  <si>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</si>
  <si>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</si>
  <si>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</si>
  <si>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</si>
  <si>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</si>
  <si>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</si>
  <si>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</si>
  <si>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</si>
  <si>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</si>
  <si>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</si>
  <si>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</si>
  <si>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</si>
  <si>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</si>
  <si>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</si>
  <si>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</si>
  <si>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</si>
  <si>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</si>
  <si>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</si>
  <si>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</si>
  <si>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</si>
  <si>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</si>
  <si>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</si>
  <si>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</si>
  <si>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</si>
  <si>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</si>
  <si>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</si>
  <si>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</si>
  <si>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</si>
  <si>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</si>
  <si>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</si>
  <si>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</si>
  <si>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</si>
  <si>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</si>
  <si>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</si>
  <si>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</si>
  <si>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</si>
  <si>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</si>
  <si>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</si>
  <si>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</si>
  <si>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</si>
  <si>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</si>
  <si>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</si>
  <si>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</si>
  <si>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</si>
  <si>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</si>
  <si>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</si>
  <si>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</si>
  <si>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</si>
  <si>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</si>
  <si>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</si>
  <si>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</si>
  <si>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</si>
  <si>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</si>
  <si>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</si>
  <si>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</si>
  <si>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</si>
  <si>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</si>
  <si>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</si>
  <si>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</si>
  <si>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</si>
  <si>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</si>
  <si>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</si>
  <si>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</si>
  <si>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</si>
  <si>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</si>
  <si>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</si>
  <si>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</si>
  <si>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</si>
  <si>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</si>
  <si>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</si>
  <si>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</si>
  <si>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</si>
  <si>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</si>
  <si>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</si>
  <si>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</si>
  <si>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</si>
  <si>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</si>
  <si>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</si>
  <si>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</si>
  <si>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</si>
  <si>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</si>
  <si>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</si>
  <si>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</si>
  <si>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</si>
  <si>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</si>
  <si>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</si>
  <si>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</si>
  <si>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</si>
  <si>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</si>
  <si>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</si>
  <si>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</si>
  <si>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</si>
  <si>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</si>
  <si>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</si>
  <si>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</si>
  <si>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</si>
  <si>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</si>
  <si>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</si>
  <si>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</si>
  <si>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</si>
  <si>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</si>
  <si>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</si>
  <si>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</si>
  <si>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</si>
  <si>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</si>
  <si>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</si>
  <si>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</si>
  <si>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</si>
  <si>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</si>
  <si>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</si>
  <si>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</si>
  <si>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</si>
  <si>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</si>
  <si>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</si>
  <si>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</si>
  <si>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</si>
  <si>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</si>
  <si>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</si>
  <si>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</si>
  <si>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</si>
  <si>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</si>
  <si>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</si>
  <si>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</si>
  <si>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</si>
  <si>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</si>
  <si>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</si>
  <si>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</si>
  <si>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</si>
  <si>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</si>
  <si>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</si>
  <si>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</si>
  <si>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</si>
  <si>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</si>
  <si>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</si>
  <si>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</si>
  <si>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</si>
  <si>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</si>
  <si>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</si>
  <si>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</si>
  <si>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</si>
  <si>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</si>
  <si>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</si>
  <si>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</si>
  <si>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</si>
  <si>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</si>
  <si>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</si>
  <si>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</si>
  <si>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</si>
  <si>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</si>
  <si>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</si>
  <si>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</si>
  <si>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</si>
  <si>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</si>
  <si>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</si>
  <si>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</si>
  <si>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</si>
  <si>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</si>
  <si>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</si>
  <si>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</si>
  <si>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</si>
  <si>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</si>
  <si>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</si>
  <si>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</si>
  <si>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</si>
  <si>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</si>
  <si>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</si>
  <si>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</si>
  <si>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</si>
  <si>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</si>
  <si>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</si>
  <si>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</si>
  <si>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</si>
  <si>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</si>
  <si>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</si>
  <si>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</si>
  <si>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</si>
  <si>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</si>
  <si>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</si>
  <si>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</si>
  <si>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</si>
  <si>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</si>
  <si>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</si>
  <si>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</si>
  <si>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</si>
  <si>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</si>
  <si>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</si>
  <si>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</si>
  <si>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</si>
  <si>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</si>
  <si>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</si>
  <si>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</si>
  <si>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</si>
  <si>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</si>
  <si>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</si>
  <si>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</si>
  <si>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</si>
  <si>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</si>
  <si>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</si>
  <si>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</si>
  <si>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</si>
  <si>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</si>
  <si>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</si>
  <si>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</si>
  <si>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</si>
  <si>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</si>
  <si>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</si>
  <si>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</si>
  <si>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</si>
  <si>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</si>
  <si>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</si>
  <si>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</si>
  <si>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</si>
  <si>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</si>
  <si>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</si>
  <si>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</si>
  <si>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</si>
  <si>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</si>
  <si>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</si>
  <si>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</si>
  <si>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</si>
  <si>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</si>
  <si>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</si>
  <si>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</si>
  <si>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</si>
  <si>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</si>
  <si>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</si>
  <si>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</si>
  <si>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</si>
  <si>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</si>
  <si>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</si>
  <si>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</si>
  <si>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</si>
  <si>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</si>
  <si>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</si>
  <si>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</si>
  <si>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</si>
  <si>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</si>
  <si>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</si>
  <si>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</si>
  <si>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</si>
  <si>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</si>
  <si>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</si>
  <si>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</si>
  <si>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</si>
  <si>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</si>
  <si>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</si>
  <si>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</si>
  <si>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</si>
  <si>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</si>
  <si>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</si>
  <si>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</si>
  <si>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</si>
  <si>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</si>
  <si>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</si>
  <si>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</si>
  <si>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</si>
  <si>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</si>
  <si>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</si>
  <si>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</si>
  <si>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</si>
  <si>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</si>
  <si>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</si>
  <si>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</si>
  <si>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</si>
  <si>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</si>
  <si>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</si>
  <si>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</si>
  <si>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</si>
  <si>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</si>
  <si>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</si>
  <si>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</si>
  <si>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</si>
  <si>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</si>
  <si>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</si>
  <si>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</si>
  <si>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</si>
  <si>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</si>
  <si>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</si>
  <si>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</si>
  <si>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</si>
  <si>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</si>
  <si>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</si>
  <si>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</si>
  <si>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</si>
  <si>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</si>
  <si>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</si>
  <si>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</si>
  <si>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</si>
  <si>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</si>
  <si>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</si>
  <si>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</si>
  <si>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</si>
  <si>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</si>
  <si>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</si>
  <si>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</si>
  <si>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</si>
  <si>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</si>
  <si>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</si>
  <si>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</si>
  <si>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</si>
  <si>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</si>
  <si>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</si>
  <si>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</si>
  <si>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</si>
  <si>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</si>
  <si>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</si>
  <si>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</si>
  <si>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</si>
  <si>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</si>
  <si>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</si>
  <si>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</si>
  <si>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</si>
  <si>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</si>
  <si>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</si>
  <si>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</si>
  <si>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</si>
  <si>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</si>
  <si>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</si>
  <si>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</si>
  <si>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</si>
  <si>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</si>
  <si>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</si>
  <si>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</si>
  <si>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</si>
  <si>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</si>
  <si>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</si>
  <si>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</si>
  <si>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</si>
  <si>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</si>
  <si>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</si>
  <si>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</si>
  <si>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</si>
  <si>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</si>
  <si>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</si>
  <si>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</si>
  <si>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</si>
  <si>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</si>
  <si>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</si>
  <si>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</si>
  <si>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</si>
  <si>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</si>
  <si>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</si>
  <si>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</si>
  <si>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</si>
  <si>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</si>
  <si>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</si>
  <si>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</si>
  <si>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</si>
  <si>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</si>
  <si>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</si>
  <si>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</si>
  <si>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</si>
  <si>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</si>
  <si>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</si>
  <si>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</si>
  <si>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</si>
  <si>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</si>
  <si>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</si>
  <si>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</si>
  <si>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</si>
  <si>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</si>
  <si>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</si>
  <si>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</si>
  <si>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</si>
  <si>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</si>
  <si>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</si>
  <si>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</si>
  <si>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</si>
  <si>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</si>
  <si>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</si>
  <si>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</si>
  <si>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</si>
  <si>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</si>
  <si>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</si>
  <si>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</si>
  <si>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</si>
  <si>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</si>
  <si>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</si>
  <si>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</si>
  <si>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</si>
  <si>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</si>
  <si>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</si>
  <si>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</si>
  <si>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</si>
  <si>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</si>
  <si>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</si>
  <si>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</si>
  <si>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</si>
  <si>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</si>
  <si>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</si>
  <si>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</si>
  <si>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</si>
  <si>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</si>
  <si>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</si>
  <si>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</si>
  <si>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</si>
  <si>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</si>
  <si>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</si>
  <si>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</si>
  <si>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</si>
  <si>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</si>
  <si>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</si>
  <si>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</si>
  <si>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</si>
  <si>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</si>
  <si>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</si>
  <si>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</si>
  <si>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</si>
  <si>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</si>
  <si>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</si>
  <si>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</si>
  <si>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</si>
  <si>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</si>
  <si>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</si>
  <si>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</si>
  <si>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</si>
  <si>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</si>
  <si>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</si>
  <si>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</si>
  <si>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</si>
  <si>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</si>
  <si>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</si>
  <si>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</si>
  <si>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</si>
  <si>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</si>
  <si>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</si>
  <si>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</si>
  <si>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</si>
  <si>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</si>
  <si>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</si>
  <si>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</si>
  <si>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</si>
  <si>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</si>
  <si>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</si>
  <si>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</si>
  <si>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</si>
  <si>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</si>
  <si>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</si>
  <si>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</si>
  <si>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</si>
  <si>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</si>
  <si>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</si>
  <si>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</si>
  <si>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</si>
  <si>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</si>
  <si>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</si>
  <si>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</si>
  <si>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</si>
  <si>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</si>
  <si>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</si>
  <si>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</si>
  <si>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</si>
  <si>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</si>
  <si>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</si>
  <si>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</si>
  <si>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</si>
  <si>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</si>
  <si>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</si>
  <si>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</si>
  <si>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</si>
  <si>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</si>
  <si>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</si>
  <si>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</si>
  <si>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</si>
  <si>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</si>
  <si>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</si>
  <si>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</si>
  <si>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</si>
  <si>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</si>
  <si>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</si>
  <si>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</si>
  <si>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</si>
  <si>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</si>
  <si>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</si>
  <si>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</si>
  <si>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</si>
  <si>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</si>
  <si>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</si>
  <si>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</si>
  <si>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</si>
  <si>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</si>
  <si>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</si>
  <si>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</si>
  <si>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</si>
  <si>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</si>
  <si>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</si>
  <si>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</si>
  <si>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</si>
  <si>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</si>
  <si>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</si>
  <si>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</si>
  <si>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</si>
  <si>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</si>
  <si>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</si>
  <si>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</si>
  <si>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</si>
  <si>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</si>
  <si>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</si>
  <si>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</si>
  <si>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</si>
  <si>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</si>
  <si>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</si>
  <si>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</si>
  <si>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</si>
  <si>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</si>
  <si>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</si>
  <si>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</si>
  <si>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</si>
  <si>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</si>
  <si>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</si>
  <si>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</si>
  <si>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</si>
  <si>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</si>
  <si>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</si>
  <si>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</si>
  <si>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</si>
  <si>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</si>
  <si>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</si>
  <si>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</si>
  <si>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</si>
  <si>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</si>
  <si>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</si>
  <si>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</si>
  <si>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</si>
  <si>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</si>
  <si>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</si>
  <si>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</si>
  <si>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</si>
  <si>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</si>
  <si>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</si>
  <si>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</si>
  <si>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</si>
  <si>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</si>
  <si>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</si>
  <si>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</si>
  <si>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</si>
  <si>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</si>
  <si>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</si>
  <si>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</si>
  <si>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</si>
  <si>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</si>
  <si>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</si>
  <si>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</si>
  <si>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</si>
  <si>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</si>
  <si>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</si>
  <si>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</si>
  <si>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</si>
  <si>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</si>
  <si>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</si>
  <si>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</si>
  <si>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</si>
  <si>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</si>
  <si>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</si>
  <si>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</si>
  <si>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</si>
  <si>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</si>
  <si>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</si>
  <si>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</si>
  <si>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</si>
  <si>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</si>
  <si>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</si>
  <si>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</si>
  <si>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</si>
  <si>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</si>
  <si>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</si>
  <si>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</si>
  <si>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</si>
  <si>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</si>
  <si>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</si>
  <si>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</si>
  <si>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</si>
  <si>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</si>
  <si>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</si>
  <si>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</si>
  <si>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</si>
  <si>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</si>
  <si>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</si>
  <si>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</si>
  <si>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</si>
  <si>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</si>
  <si>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</si>
  <si>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</si>
  <si>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</si>
  <si>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</si>
  <si>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</si>
  <si>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</si>
  <si>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</si>
  <si>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</si>
  <si>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</si>
  <si>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</si>
  <si>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</si>
  <si>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</si>
  <si>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</si>
  <si>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</si>
  <si>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</si>
  <si>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</si>
  <si>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</si>
  <si>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</si>
  <si>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</si>
  <si>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</si>
  <si>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</si>
  <si>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</si>
  <si>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</si>
  <si>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</si>
  <si>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</si>
  <si>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</si>
  <si>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</si>
  <si>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</si>
  <si>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</si>
  <si>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</si>
  <si>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</si>
  <si>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</si>
  <si>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</si>
  <si>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</si>
  <si>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</si>
  <si>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</si>
  <si>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</si>
  <si>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</si>
  <si>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</si>
  <si>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</si>
  <si>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</si>
  <si>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</si>
  <si>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</si>
  <si>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</si>
  <si>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</si>
  <si>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</si>
  <si>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</si>
  <si>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</si>
  <si>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</si>
  <si>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</si>
  <si>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</si>
  <si>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</si>
  <si>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</si>
  <si>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</si>
  <si>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</si>
  <si>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</si>
  <si>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</si>
  <si>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</si>
  <si>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</si>
  <si>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</si>
  <si>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</si>
  <si>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</si>
  <si>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</si>
  <si>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</si>
  <si>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</si>
  <si>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</si>
  <si>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</si>
  <si>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</si>
  <si>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</si>
  <si>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</si>
  <si>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</si>
  <si>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</si>
  <si>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</si>
  <si>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</si>
  <si>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</si>
  <si>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</si>
  <si>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</si>
  <si>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</si>
  <si>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</si>
  <si>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</si>
  <si>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</si>
  <si>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</si>
  <si>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</si>
  <si>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</si>
  <si>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</si>
  <si>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</si>
  <si>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</si>
  <si>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</si>
  <si>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</si>
  <si>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</si>
  <si>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</si>
  <si>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</si>
  <si>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</si>
  <si>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</si>
  <si>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</si>
  <si>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</si>
  <si>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</si>
  <si>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</si>
  <si>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</si>
  <si>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</si>
  <si>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</si>
  <si>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</si>
  <si>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</si>
  <si>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</si>
  <si>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</si>
  <si>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</si>
  <si>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</si>
  <si>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</si>
  <si>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</si>
  <si>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</si>
  <si>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</si>
  <si>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</si>
  <si>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</si>
  <si>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</si>
  <si>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</si>
  <si>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</si>
  <si>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</si>
  <si>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</si>
  <si>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</si>
  <si>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</si>
  <si>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</si>
  <si>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</si>
  <si>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</si>
  <si>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</si>
  <si>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</si>
  <si>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</si>
  <si>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</si>
  <si>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</si>
  <si>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</si>
  <si>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</si>
  <si>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</si>
  <si>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</si>
  <si>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</si>
  <si>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</si>
  <si>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</si>
  <si>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</si>
  <si>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</si>
  <si>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</si>
  <si>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</si>
  <si>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</si>
  <si>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</si>
  <si>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</si>
  <si>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</si>
  <si>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</si>
  <si>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</si>
  <si>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</si>
  <si>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</si>
  <si>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</si>
  <si>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</si>
  <si>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</si>
  <si>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</si>
  <si>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</si>
  <si>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</si>
  <si>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</si>
  <si>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</si>
  <si>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</si>
  <si>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</si>
  <si>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</si>
  <si>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</si>
  <si>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</si>
  <si>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</si>
  <si>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</si>
  <si>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</si>
  <si>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</si>
  <si>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</si>
  <si>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</si>
  <si>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</si>
  <si>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</si>
  <si>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</si>
  <si>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</si>
  <si>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</si>
  <si>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</si>
  <si>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</si>
  <si>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</si>
  <si>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</si>
  <si>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</si>
  <si>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</si>
  <si>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</si>
  <si>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</si>
  <si>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</si>
  <si>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</si>
  <si>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</si>
  <si>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</si>
  <si>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</si>
  <si>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</si>
  <si>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</si>
  <si>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</si>
  <si>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</si>
  <si>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</si>
  <si>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</si>
  <si>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</si>
  <si>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</si>
  <si>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</si>
  <si>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</si>
  <si>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</si>
  <si>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</si>
  <si>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</si>
  <si>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</si>
  <si>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</si>
  <si>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</si>
  <si>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</si>
  <si>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</si>
  <si>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</si>
  <si>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</si>
  <si>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</si>
  <si>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</si>
  <si>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</si>
  <si>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</si>
  <si>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</si>
  <si>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</si>
  <si>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</si>
  <si>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</si>
  <si>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</si>
  <si>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</si>
  <si>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</si>
  <si>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</si>
  <si>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</si>
  <si>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</si>
  <si>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</si>
  <si>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</si>
  <si>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</si>
  <si>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</si>
  <si>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</si>
  <si>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</si>
  <si>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</si>
  <si>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</si>
  <si>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</si>
  <si>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</si>
  <si>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</si>
  <si>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</si>
  <si>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</si>
  <si>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</si>
  <si>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</si>
  <si>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</si>
  <si>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</si>
  <si>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</si>
  <si>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</si>
  <si>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</si>
  <si>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</si>
  <si>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</si>
  <si>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</si>
  <si>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</si>
  <si>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</si>
  <si>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</si>
  <si>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</si>
  <si>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</si>
  <si>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</si>
  <si>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</si>
  <si>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</si>
  <si>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</si>
  <si>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</si>
  <si>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</si>
  <si>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</si>
  <si>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</si>
  <si>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</si>
  <si>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</si>
  <si>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</si>
  <si>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</si>
  <si>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</si>
  <si>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</si>
  <si>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</si>
  <si>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</si>
  <si>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</si>
  <si>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</si>
  <si>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</si>
  <si>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</si>
  <si>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</si>
  <si>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</si>
  <si>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</si>
  <si>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</si>
  <si>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</si>
  <si>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</si>
  <si>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</si>
  <si>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</si>
  <si>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</si>
  <si>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</si>
  <si>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</si>
  <si>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</si>
  <si>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</si>
  <si>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</si>
  <si>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</si>
  <si>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</si>
  <si>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</si>
  <si>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</si>
  <si>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</si>
  <si>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</si>
  <si>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</si>
  <si>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</si>
  <si>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</si>
  <si>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</si>
  <si>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</si>
  <si>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</si>
  <si>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</si>
  <si>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</si>
  <si>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</si>
  <si>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</si>
  <si>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</si>
  <si>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</si>
  <si>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</si>
  <si>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</si>
  <si>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</si>
  <si>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</si>
  <si>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</si>
  <si>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</si>
  <si>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</si>
  <si>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</si>
  <si>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</si>
  <si>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</si>
  <si>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</si>
  <si>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</si>
  <si>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</si>
  <si>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</si>
  <si>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</si>
  <si>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</si>
  <si>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</si>
  <si>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</si>
  <si>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</si>
  <si>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</si>
  <si>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</si>
  <si>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</si>
  <si>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</si>
  <si>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</si>
  <si>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</si>
  <si>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</si>
  <si>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</si>
  <si>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</si>
  <si>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</si>
  <si>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</si>
  <si>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</si>
  <si>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</si>
  <si>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</si>
  <si>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</si>
  <si>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</si>
  <si>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</si>
  <si>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</si>
  <si>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</si>
  <si>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</si>
  <si>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</si>
  <si>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</si>
  <si>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</si>
  <si>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</si>
  <si>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</si>
  <si>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</si>
  <si>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</si>
  <si>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</si>
  <si>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</si>
  <si>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</si>
  <si>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</si>
  <si>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</si>
  <si>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</si>
  <si>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</si>
  <si>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</si>
  <si>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</si>
  <si>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</si>
  <si>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</si>
  <si>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</si>
  <si>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</si>
  <si>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</si>
  <si>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</si>
  <si>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</si>
  <si>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</si>
  <si>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</si>
  <si>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</si>
  <si>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</si>
  <si>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</si>
  <si>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</si>
  <si>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</si>
  <si>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</si>
  <si>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</si>
  <si>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</si>
  <si>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</si>
  <si>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</si>
  <si>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</si>
  <si>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</si>
  <si>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</si>
  <si>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</si>
  <si>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</si>
  <si>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</si>
  <si>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</si>
  <si>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</si>
  <si>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</si>
  <si>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</si>
  <si>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</si>
  <si>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</si>
  <si>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</si>
  <si>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</si>
  <si>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</si>
  <si>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</si>
  <si>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</si>
  <si>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</si>
  <si>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</si>
  <si>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</si>
  <si>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</si>
  <si>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</si>
  <si>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</si>
  <si>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</si>
  <si>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</si>
  <si>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</si>
  <si>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</si>
  <si>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</si>
  <si>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</si>
  <si>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</si>
  <si>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</si>
  <si>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</si>
  <si>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</si>
  <si>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</si>
  <si>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</si>
  <si>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</si>
  <si>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</si>
  <si>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</si>
  <si>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</si>
  <si>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</si>
  <si>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</si>
  <si>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</si>
  <si>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</si>
  <si>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</si>
  <si>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</si>
  <si>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</si>
  <si>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</si>
  <si>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</si>
  <si>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</si>
  <si>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</si>
  <si>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</si>
  <si>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</si>
  <si>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</si>
  <si>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</si>
  <si>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</si>
  <si>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</si>
  <si>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</si>
  <si>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</si>
  <si>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</si>
  <si>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</si>
  <si>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</si>
  <si>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</si>
  <si>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</si>
  <si>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</si>
  <si>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</si>
  <si>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</si>
  <si>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</si>
  <si>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</si>
  <si>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</si>
  <si>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</si>
  <si>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</si>
  <si>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</si>
  <si>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</si>
  <si>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</si>
  <si>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</si>
  <si>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</si>
  <si>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</si>
  <si>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</si>
  <si>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</si>
  <si>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</si>
  <si>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</si>
  <si>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</si>
  <si>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</si>
  <si>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</si>
  <si>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</si>
  <si>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</si>
  <si>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</si>
  <si>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</si>
  <si>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</si>
  <si>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</si>
  <si>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</si>
  <si>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</si>
  <si>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</si>
  <si>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</si>
  <si>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</si>
  <si>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</si>
  <si>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</si>
  <si>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</si>
  <si>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</si>
  <si>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</si>
  <si>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</si>
  <si>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</si>
  <si>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</si>
  <si>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</si>
  <si>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</si>
  <si>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</si>
  <si>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</si>
  <si>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</si>
  <si>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</si>
  <si>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</si>
  <si>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</si>
  <si>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</si>
  <si>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</si>
  <si>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</si>
  <si>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</si>
  <si>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</si>
  <si>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</si>
  <si>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</si>
  <si>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</si>
  <si>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</si>
  <si>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</si>
  <si>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</si>
  <si>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</si>
  <si>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</si>
  <si>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</si>
  <si>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</si>
  <si>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</si>
  <si>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</si>
  <si>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</si>
  <si>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</si>
  <si>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</si>
  <si>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</si>
  <si>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</si>
  <si>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</si>
  <si>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</si>
  <si>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</si>
  <si>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</si>
  <si>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</si>
  <si>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</si>
  <si>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</si>
  <si>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</si>
  <si>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</si>
  <si>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</si>
  <si>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</si>
  <si>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</si>
  <si>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</si>
  <si>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</si>
  <si>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</si>
  <si>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</si>
  <si>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</si>
  <si>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</si>
  <si>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</si>
  <si>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</si>
  <si>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</si>
  <si>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</si>
  <si>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</si>
  <si>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</si>
  <si>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</si>
  <si>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</si>
  <si>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</si>
  <si>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</si>
  <si>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</si>
  <si>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</si>
  <si>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</si>
  <si>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</si>
  <si>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</si>
  <si>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</si>
  <si>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</si>
  <si>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</si>
  <si>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</si>
  <si>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</si>
  <si>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</si>
  <si>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</si>
  <si>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</si>
  <si>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</si>
  <si>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</si>
  <si>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</si>
  <si>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</si>
  <si>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</si>
  <si>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</si>
  <si>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</si>
  <si>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</si>
  <si>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</si>
  <si>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</si>
  <si>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</si>
  <si>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</si>
  <si>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</si>
  <si>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</si>
  <si>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</si>
  <si>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</si>
  <si>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</si>
  <si>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</si>
  <si>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</si>
  <si>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</si>
  <si>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</si>
  <si>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</si>
  <si>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</si>
  <si>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</si>
  <si>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</si>
  <si>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</si>
  <si>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</si>
  <si>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</si>
  <si>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</si>
  <si>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</si>
  <si>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</si>
  <si>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</si>
  <si>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</si>
  <si>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</si>
  <si>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</si>
  <si>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</si>
  <si>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</si>
  <si>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</si>
  <si>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</si>
  <si>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</si>
  <si>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</si>
  <si>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</si>
  <si>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</si>
  <si>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</si>
  <si>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</si>
  <si>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</si>
  <si>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</si>
  <si>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</si>
  <si>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</si>
  <si>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</si>
  <si>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</si>
  <si>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</si>
  <si>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</si>
  <si>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</si>
  <si>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</si>
  <si>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</si>
  <si>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</si>
  <si>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</si>
  <si>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</si>
  <si>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</si>
  <si>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</si>
  <si>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</si>
  <si>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</si>
  <si>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</si>
  <si>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</si>
  <si>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</si>
  <si>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</si>
  <si>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</si>
  <si>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</si>
  <si>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</si>
  <si>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</si>
  <si>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</si>
  <si>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</si>
  <si>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</si>
  <si>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</si>
  <si>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</si>
  <si>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</si>
  <si>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</si>
  <si>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</si>
  <si>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</si>
  <si>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</si>
  <si>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</si>
  <si>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</si>
  <si>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</si>
  <si>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</si>
  <si>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</si>
  <si>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</si>
  <si>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</si>
  <si>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</si>
  <si>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</si>
  <si>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</si>
  <si>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</si>
  <si>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</si>
  <si>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</si>
  <si>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</si>
  <si>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</si>
  <si>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</si>
  <si>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</si>
  <si>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</si>
  <si>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</si>
  <si>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</si>
  <si>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</si>
  <si>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</si>
  <si>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</si>
  <si>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</si>
  <si>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</si>
  <si>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</si>
  <si>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</si>
  <si>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</si>
  <si>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</si>
  <si>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</si>
  <si>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</si>
  <si>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</si>
  <si>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</si>
  <si>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</si>
  <si>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</si>
  <si>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</si>
  <si>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</si>
  <si>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</si>
  <si>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</si>
  <si>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</si>
  <si>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</si>
  <si>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</si>
  <si>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</si>
  <si>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</si>
  <si>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</si>
  <si>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</si>
  <si>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</si>
  <si>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</si>
  <si>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</si>
  <si>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</si>
  <si>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</si>
  <si>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</si>
  <si>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</si>
  <si>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</si>
  <si>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</si>
  <si>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</si>
  <si>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</si>
  <si>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</si>
  <si>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</si>
  <si>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</si>
  <si>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</si>
  <si>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</si>
  <si>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</si>
  <si>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</si>
  <si>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</si>
  <si>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</si>
  <si>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</si>
  <si>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</si>
  <si>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</si>
  <si>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</si>
  <si>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</si>
  <si>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</si>
  <si>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</si>
  <si>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</si>
  <si>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</si>
  <si>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</si>
  <si>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</si>
  <si>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</si>
  <si>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</si>
  <si>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</si>
  <si>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</si>
  <si>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</si>
  <si>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</si>
  <si>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</si>
  <si>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</si>
  <si>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</si>
  <si>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</si>
  <si>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</si>
  <si>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</si>
  <si>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</si>
  <si>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</si>
  <si>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</si>
  <si>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</si>
  <si>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</si>
  <si>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</si>
  <si>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</si>
  <si>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</si>
  <si>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</si>
  <si>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</si>
  <si>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</si>
  <si>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</si>
  <si>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</si>
  <si>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</si>
  <si>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</si>
  <si>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</si>
  <si>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</si>
  <si>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</si>
  <si>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</si>
  <si>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</si>
  <si>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</si>
  <si>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</si>
  <si>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</si>
  <si>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</si>
  <si>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</si>
  <si>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</si>
  <si>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</si>
  <si>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</si>
  <si>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</si>
  <si>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</si>
  <si>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</si>
  <si>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</si>
  <si>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</si>
  <si>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</si>
  <si>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</si>
  <si>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</si>
  <si>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</si>
  <si>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</si>
  <si>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</si>
  <si>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</si>
  <si>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</si>
  <si>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</si>
  <si>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</si>
  <si>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</si>
  <si>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</si>
  <si>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</si>
  <si>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</si>
  <si>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</si>
  <si>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</si>
  <si>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</si>
  <si>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</si>
  <si>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</si>
  <si>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</si>
  <si>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</si>
  <si>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</si>
  <si>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</si>
  <si>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</si>
  <si>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</si>
  <si>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</si>
  <si>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</si>
  <si>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</si>
  <si>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</si>
  <si>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</si>
  <si>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</si>
  <si>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</si>
  <si>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</si>
  <si>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</si>
  <si>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</si>
  <si>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</si>
  <si>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</si>
  <si>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</si>
  <si>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</si>
  <si>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</si>
  <si>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</si>
  <si>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</si>
  <si>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</si>
  <si>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</si>
  <si>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</si>
  <si>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</si>
  <si>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</si>
  <si>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</si>
  <si>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</si>
  <si>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</si>
  <si>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</si>
  <si>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</si>
  <si>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</si>
  <si>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</si>
  <si>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</si>
  <si>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</si>
  <si>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</si>
  <si>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</si>
  <si>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</si>
  <si>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</si>
  <si>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</si>
  <si>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</si>
  <si>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</si>
  <si>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</si>
  <si>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</si>
  <si>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</si>
  <si>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</si>
  <si>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</si>
  <si>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</si>
  <si>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</si>
  <si>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</si>
  <si>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</si>
  <si>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</si>
  <si>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</si>
  <si>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</si>
  <si>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</si>
  <si>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</si>
  <si>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</si>
  <si>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</si>
  <si>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</si>
  <si>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</si>
  <si>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</si>
  <si>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</si>
  <si>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</si>
  <si>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</si>
  <si>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</si>
  <si>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</si>
  <si>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</si>
  <si>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</si>
  <si>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</si>
  <si>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</si>
  <si>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</si>
  <si>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</si>
  <si>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</si>
  <si>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</si>
  <si>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</si>
  <si>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</si>
  <si>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</si>
  <si>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</si>
  <si>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</si>
  <si>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</si>
  <si>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</si>
  <si>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</si>
  <si>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</si>
  <si>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</si>
  <si>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</si>
  <si>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</si>
  <si>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</si>
  <si>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</si>
  <si>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</si>
  <si>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</si>
  <si>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</si>
  <si>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</si>
  <si>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</si>
  <si>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</si>
  <si>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</si>
  <si>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</si>
  <si>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</si>
  <si>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</si>
  <si>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</si>
  <si>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</si>
  <si>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</si>
  <si>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</si>
  <si>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</si>
  <si>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</si>
  <si>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</si>
  <si>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</si>
  <si>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</si>
  <si>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</si>
  <si>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</si>
  <si>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</si>
  <si>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</si>
  <si>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</si>
  <si>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</si>
  <si>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</si>
  <si>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</si>
  <si>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</si>
  <si>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</si>
  <si>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</si>
  <si>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</si>
  <si>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</si>
  <si>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</si>
  <si>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</si>
  <si>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</si>
  <si>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</si>
  <si>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</si>
  <si>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</si>
  <si>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</si>
  <si>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</si>
  <si>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</si>
  <si>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</si>
  <si>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</si>
  <si>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</si>
  <si>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</si>
  <si>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</si>
  <si>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</si>
  <si>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</si>
  <si>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</si>
  <si>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</si>
  <si>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</si>
  <si>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</si>
  <si>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</si>
  <si>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</si>
  <si>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</si>
  <si>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</si>
  <si>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</si>
  <si>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</si>
  <si>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</si>
  <si>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</si>
  <si>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</si>
  <si>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</si>
  <si>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</si>
  <si>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</si>
  <si>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</si>
  <si>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</si>
  <si>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</si>
  <si>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</si>
  <si>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</si>
  <si>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</si>
  <si>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</si>
  <si>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</si>
  <si>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</si>
  <si>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</si>
  <si>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</si>
  <si>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</si>
  <si>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</si>
  <si>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</si>
  <si>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</si>
  <si>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</si>
  <si>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</si>
  <si>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</si>
  <si>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</si>
  <si>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</si>
  <si>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</si>
  <si>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</si>
  <si>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</si>
  <si>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</si>
  <si>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</si>
  <si>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</si>
  <si>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</si>
  <si>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</si>
  <si>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</si>
  <si>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</si>
  <si>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</si>
  <si>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</si>
  <si>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</si>
  <si>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</si>
  <si>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</si>
  <si>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</si>
  <si>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</si>
  <si>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</si>
  <si>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</si>
  <si>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</si>
  <si>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</si>
  <si>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</si>
  <si>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</si>
  <si>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</si>
  <si>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</si>
  <si>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</si>
  <si>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</si>
  <si>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</si>
  <si>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</si>
  <si>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</si>
  <si>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</si>
  <si>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</si>
  <si>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</si>
  <si>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</si>
  <si>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</si>
  <si>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</si>
  <si>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</si>
  <si>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</si>
  <si>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</si>
  <si>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</si>
  <si>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</si>
  <si>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</si>
  <si>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</si>
  <si>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</si>
  <si>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</si>
  <si>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</si>
  <si>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</si>
  <si>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</si>
  <si>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</si>
  <si>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</si>
  <si>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</si>
  <si>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</si>
  <si>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</si>
  <si>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</si>
  <si>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</si>
  <si>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</si>
  <si>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</si>
  <si>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</si>
  <si>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</si>
  <si>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</si>
  <si>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</si>
  <si>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</si>
  <si>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</si>
  <si>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</si>
  <si>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</si>
  <si>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</si>
  <si>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</si>
  <si>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</si>
  <si>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</si>
  <si>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</si>
  <si>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</si>
  <si>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</si>
  <si>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</si>
  <si>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</si>
  <si>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</si>
  <si>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</si>
  <si>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</si>
  <si>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</si>
  <si>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</si>
  <si>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</si>
  <si>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</si>
  <si>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</si>
  <si>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</si>
  <si>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</si>
  <si>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</si>
  <si>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</si>
  <si>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</si>
  <si>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</si>
  <si>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</si>
  <si>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</si>
  <si>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</si>
  <si>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</si>
  <si>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</si>
  <si>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</si>
  <si>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</si>
  <si>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</si>
  <si>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</si>
  <si>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</si>
  <si>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</si>
  <si>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</si>
  <si>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</si>
  <si>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</si>
  <si>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</si>
  <si>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</si>
  <si>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</si>
  <si>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</si>
  <si>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</si>
  <si>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</si>
  <si>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</si>
  <si>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</si>
  <si>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</si>
  <si>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</si>
  <si>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</si>
  <si>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</si>
  <si>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</si>
  <si>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</si>
  <si>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</si>
  <si>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</si>
  <si>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</si>
  <si>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</si>
  <si>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</si>
  <si>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</si>
  <si>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</si>
  <si>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</si>
  <si>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</si>
  <si>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</si>
  <si>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</si>
  <si>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</si>
  <si>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</si>
  <si>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</si>
  <si>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</si>
  <si>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</si>
  <si>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</si>
  <si>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</si>
  <si>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</si>
  <si>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</si>
  <si>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</si>
  <si>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</si>
  <si>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</si>
  <si>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</si>
  <si>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</si>
  <si>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</si>
  <si>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</si>
  <si>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</si>
  <si>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</si>
  <si>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</si>
  <si>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</si>
  <si>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</si>
  <si>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</si>
  <si>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</si>
  <si>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</si>
  <si>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</si>
  <si>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</si>
  <si>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</si>
  <si>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</si>
  <si>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</si>
  <si>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</si>
  <si>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</si>
  <si>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</si>
  <si>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</si>
  <si>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</si>
  <si>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</si>
  <si>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</si>
  <si>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</si>
  <si>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</si>
  <si>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</si>
  <si>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</si>
  <si>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</si>
  <si>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</si>
  <si>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</si>
  <si>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</si>
  <si>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</si>
  <si>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</si>
  <si>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</si>
  <si>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</si>
  <si>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</si>
  <si>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</si>
  <si>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</si>
  <si>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</si>
  <si>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</si>
  <si>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</si>
  <si>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</si>
  <si>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</si>
  <si>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</si>
  <si>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</si>
  <si>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</si>
  <si>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</si>
  <si>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</si>
  <si>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</si>
  <si>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</si>
  <si>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</si>
  <si>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</si>
  <si>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</si>
  <si>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</si>
  <si>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</si>
  <si>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</si>
  <si>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</si>
  <si>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</si>
  <si>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</si>
  <si>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</si>
  <si>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</si>
  <si>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</si>
  <si>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</si>
  <si>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</si>
  <si>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</si>
  <si>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</si>
  <si>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</si>
  <si>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</si>
  <si>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</si>
  <si>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</si>
  <si>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</si>
  <si>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</si>
  <si>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</si>
  <si>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</si>
  <si>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</si>
  <si>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</si>
  <si>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</si>
  <si>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</si>
  <si>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</si>
  <si>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</si>
  <si>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</si>
  <si>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</si>
  <si>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</si>
  <si>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</si>
  <si>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</si>
  <si>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</si>
  <si>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</si>
  <si>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</si>
  <si>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</si>
  <si>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</si>
  <si>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</si>
  <si>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</si>
  <si>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</si>
  <si>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</si>
  <si>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</si>
  <si>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</si>
  <si>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</si>
  <si>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</si>
  <si>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</si>
  <si>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</si>
  <si>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</si>
  <si>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</si>
  <si>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</si>
  <si>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</si>
  <si>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</si>
  <si>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</si>
  <si>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</si>
  <si>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</si>
  <si>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</si>
  <si>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</si>
  <si>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</si>
  <si>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</si>
  <si>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</si>
  <si>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</si>
  <si>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</si>
  <si>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</si>
  <si>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</si>
  <si>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</si>
  <si>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</si>
  <si>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</si>
  <si>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</si>
  <si>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</si>
  <si>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</si>
  <si>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</si>
  <si>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</si>
  <si>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</si>
  <si>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</si>
  <si>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</si>
  <si>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</si>
  <si>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</si>
  <si>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</si>
  <si>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</si>
  <si>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</si>
  <si>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</si>
  <si>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</si>
  <si>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</si>
  <si>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</si>
  <si>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</si>
  <si>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</si>
  <si>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</si>
  <si>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</si>
  <si>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</si>
  <si>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</si>
  <si>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</si>
  <si>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</si>
  <si>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</si>
  <si>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</si>
  <si>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</si>
  <si>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</si>
  <si>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</si>
  <si>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</si>
  <si>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</si>
  <si>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</si>
  <si>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</si>
  <si>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</si>
  <si>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</si>
  <si>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</si>
  <si>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</si>
  <si>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</si>
  <si>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</si>
  <si>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</si>
  <si>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</si>
  <si>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</si>
  <si>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</si>
  <si>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</si>
  <si>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</si>
  <si>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</si>
  <si>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</si>
  <si>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</si>
  <si>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</si>
  <si>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</si>
  <si>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</si>
  <si>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</si>
  <si>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</si>
  <si>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</si>
  <si>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</si>
  <si>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</si>
  <si>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</si>
  <si>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</si>
  <si>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</si>
  <si>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</si>
  <si>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</si>
  <si>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</si>
  <si>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</si>
  <si>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</si>
  <si>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</si>
  <si>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</si>
  <si>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</si>
  <si>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</si>
  <si>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</si>
  <si>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</si>
  <si>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</si>
  <si>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</si>
  <si>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</si>
  <si>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</si>
  <si>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</si>
  <si>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</si>
  <si>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</si>
  <si>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</si>
  <si>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</si>
  <si>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</si>
  <si>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</si>
  <si>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</si>
  <si>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</si>
  <si>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</si>
  <si>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</si>
  <si>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</si>
  <si>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</si>
  <si>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</si>
  <si>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</si>
  <si>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</si>
  <si>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</si>
  <si>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</si>
  <si>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</si>
  <si>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</si>
  <si>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</si>
  <si>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</si>
  <si>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</si>
  <si>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</si>
  <si>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</si>
  <si>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</si>
  <si>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</si>
  <si>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</si>
  <si>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</si>
  <si>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</si>
  <si>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</si>
  <si>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</si>
  <si>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</si>
  <si>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</si>
  <si>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</si>
  <si>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</si>
  <si>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</si>
  <si>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</si>
  <si>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</si>
  <si>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</si>
  <si>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</si>
  <si>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</si>
  <si>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</si>
  <si>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</si>
  <si>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</si>
  <si>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</si>
  <si>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</si>
  <si>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</si>
  <si>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</si>
  <si>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</si>
  <si>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</si>
  <si>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</si>
  <si>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</si>
  <si>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</si>
  <si>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</si>
  <si>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</si>
  <si>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</si>
  <si>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</si>
  <si>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</si>
  <si>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</si>
  <si>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</si>
  <si>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</si>
  <si>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</si>
  <si>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</si>
  <si>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</si>
  <si>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</si>
  <si>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</si>
  <si>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</si>
  <si>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</si>
  <si>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</si>
  <si>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</si>
  <si>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</si>
  <si>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</si>
  <si>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</si>
  <si>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</si>
  <si>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</si>
  <si>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</si>
  <si>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</si>
  <si>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</si>
  <si>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</si>
  <si>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</si>
  <si>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</si>
  <si>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</si>
  <si>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</si>
  <si>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</si>
  <si>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</si>
  <si>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</si>
  <si>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</si>
  <si>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</si>
  <si>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</si>
  <si>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</si>
  <si>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</si>
  <si>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</si>
  <si>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</si>
  <si>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</si>
  <si>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</si>
  <si>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</si>
  <si>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</si>
  <si>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</si>
  <si>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</si>
  <si>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</si>
  <si>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</si>
  <si>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</si>
  <si>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</si>
  <si>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</si>
  <si>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</si>
  <si>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</si>
  <si>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</si>
  <si>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</si>
  <si>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</si>
  <si>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</si>
  <si>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</si>
  <si>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</si>
  <si>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</si>
  <si>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</si>
  <si>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</si>
  <si>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</si>
  <si>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</si>
  <si>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</si>
  <si>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</si>
  <si>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</si>
  <si>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</si>
  <si>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</si>
  <si>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</si>
  <si>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</si>
  <si>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</si>
  <si>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</si>
  <si>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</si>
  <si>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</si>
  <si>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</si>
  <si>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</si>
  <si>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</si>
  <si>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</si>
  <si>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</si>
  <si>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</si>
  <si>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</si>
  <si>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</si>
  <si>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</si>
  <si>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</si>
  <si>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</si>
  <si>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</si>
  <si>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</si>
  <si>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</si>
  <si>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</si>
  <si>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</si>
  <si>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</si>
  <si>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</si>
  <si>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</si>
  <si>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</si>
  <si>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</si>
  <si>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</si>
  <si>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</si>
  <si>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</si>
  <si>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</si>
  <si>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</si>
  <si>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</si>
  <si>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</si>
  <si>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</si>
  <si>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</si>
  <si>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</si>
  <si>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</si>
  <si>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</si>
  <si>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</si>
  <si>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</si>
  <si>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</si>
  <si>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</si>
  <si>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</si>
  <si>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</si>
  <si>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</si>
  <si>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</si>
  <si>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</si>
  <si>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</si>
  <si>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</si>
  <si>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</si>
  <si>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</si>
  <si>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</si>
  <si>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</si>
  <si>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</si>
  <si>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</si>
  <si>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</si>
  <si>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</si>
  <si>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</si>
  <si>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</si>
  <si>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</si>
  <si>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</si>
  <si>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</si>
  <si>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</si>
  <si>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</si>
  <si>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</si>
  <si>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</si>
  <si>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</si>
  <si>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</si>
  <si>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</si>
  <si>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</si>
  <si>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</si>
  <si>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</si>
  <si>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</si>
  <si>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</si>
  <si>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</si>
  <si>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</si>
  <si>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</si>
  <si>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</si>
  <si>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</si>
  <si>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</si>
  <si>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</si>
  <si>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</si>
  <si>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</si>
  <si>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</si>
  <si>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</si>
  <si>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</si>
  <si>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</si>
  <si>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</si>
  <si>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</si>
  <si>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</si>
  <si>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</si>
  <si>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</si>
  <si>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</si>
  <si>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</si>
  <si>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</si>
  <si>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</si>
  <si>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</si>
  <si>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</si>
  <si>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</si>
  <si>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</si>
  <si>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</si>
  <si>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</si>
  <si>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</si>
  <si>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</si>
  <si>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</si>
  <si>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</si>
  <si>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</si>
  <si>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</si>
  <si>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</si>
  <si>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</si>
  <si>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</si>
  <si>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</si>
  <si>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</si>
  <si>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</si>
  <si>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</si>
  <si>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</si>
  <si>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</si>
  <si>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</si>
  <si>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</si>
  <si>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</si>
  <si>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</si>
  <si>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</si>
  <si>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</si>
  <si>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</si>
  <si>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</si>
  <si>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</si>
  <si>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</si>
  <si>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</si>
  <si>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</si>
  <si>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</si>
  <si>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</si>
  <si>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</si>
  <si>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</si>
  <si>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</si>
  <si>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</si>
  <si>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</si>
  <si>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</si>
  <si>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</si>
  <si>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</si>
  <si>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</si>
  <si>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</si>
  <si>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</si>
  <si>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</si>
  <si>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</si>
  <si>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</si>
  <si>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</si>
  <si>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</si>
  <si>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</si>
  <si>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</si>
  <si>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</si>
  <si>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</si>
  <si>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</si>
  <si>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</si>
  <si>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</si>
  <si>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</si>
  <si>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</si>
  <si>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</si>
  <si>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</si>
  <si>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</si>
  <si>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</si>
  <si>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</si>
  <si>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</si>
  <si>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</si>
  <si>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</si>
  <si>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</si>
  <si>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</si>
  <si>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</si>
  <si>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</si>
  <si>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</si>
  <si>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</si>
  <si>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</si>
  <si>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</si>
  <si>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</si>
  <si>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</si>
  <si>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</si>
  <si>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</si>
  <si>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</si>
  <si>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</si>
  <si>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</si>
  <si>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</si>
  <si>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</si>
  <si>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</si>
  <si>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</si>
  <si>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</si>
  <si>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</si>
  <si>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</si>
  <si>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</si>
  <si>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</si>
  <si>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</si>
  <si>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</si>
  <si>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</si>
  <si>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</si>
  <si>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</si>
  <si>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</si>
  <si>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</si>
  <si>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</si>
  <si>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</si>
  <si>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</si>
  <si>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</si>
  <si>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</si>
  <si>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</si>
  <si>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</si>
  <si>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</si>
  <si>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</si>
  <si>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</si>
  <si>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</si>
  <si>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</si>
  <si>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</si>
  <si>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</si>
  <si>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</si>
  <si>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</si>
  <si>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</si>
  <si>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</si>
  <si>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</si>
  <si>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</si>
  <si>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</si>
  <si>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</si>
  <si>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</si>
  <si>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</si>
  <si>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</si>
  <si>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</si>
  <si>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</si>
  <si>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</si>
  <si>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</si>
  <si>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</si>
  <si>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</si>
  <si>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</si>
  <si>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</si>
  <si>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</si>
  <si>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</si>
  <si>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</si>
  <si>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</si>
  <si>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</si>
  <si>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</si>
  <si>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</si>
  <si>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</si>
  <si>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</si>
  <si>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</si>
  <si>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</si>
  <si>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</si>
  <si>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</si>
  <si>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</si>
  <si>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</si>
  <si>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</si>
  <si>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</si>
  <si>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</si>
  <si>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</si>
  <si>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</si>
  <si>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</si>
  <si>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</si>
  <si>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</si>
  <si>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</si>
  <si>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</si>
  <si>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</si>
  <si>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</si>
  <si>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</si>
  <si>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</si>
  <si>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</si>
  <si>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</si>
  <si>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</si>
  <si>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</si>
  <si>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</si>
  <si>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</si>
  <si>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</si>
  <si>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</si>
  <si>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</si>
  <si>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</si>
  <si>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</si>
  <si>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</si>
  <si>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</si>
  <si>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</si>
  <si>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</si>
  <si>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</si>
  <si>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</si>
  <si>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</si>
  <si>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</si>
  <si>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</si>
  <si>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</si>
  <si>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</si>
  <si>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</si>
  <si>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</si>
  <si>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</si>
  <si>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</si>
  <si>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</si>
  <si>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</si>
  <si>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</si>
  <si>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</si>
  <si>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</si>
  <si>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</si>
  <si>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</si>
  <si>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</si>
  <si>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</si>
  <si>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</si>
  <si>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</si>
  <si>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</si>
  <si>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</si>
  <si>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</si>
  <si>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</si>
  <si>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</si>
  <si>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</si>
  <si>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</si>
  <si>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</si>
  <si>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</si>
  <si>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</si>
  <si>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</si>
  <si>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</si>
  <si>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</si>
  <si>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</si>
  <si>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</si>
  <si>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</si>
  <si>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</si>
  <si>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</si>
  <si>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</si>
  <si>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</si>
  <si>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</si>
  <si>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</si>
  <si>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</si>
  <si>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</si>
  <si>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</si>
  <si>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</si>
  <si>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</si>
  <si>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</si>
  <si>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</si>
  <si>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</si>
  <si>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</si>
  <si>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</si>
  <si>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</si>
  <si>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</si>
  <si>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</si>
  <si>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</si>
  <si>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</si>
  <si>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</si>
  <si>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</si>
  <si>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</si>
  <si>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</si>
  <si>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</si>
  <si>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</si>
  <si>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</si>
  <si>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</si>
  <si>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</si>
  <si>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</si>
  <si>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</si>
  <si>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</si>
  <si>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</si>
  <si>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</si>
  <si>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</si>
  <si>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</si>
  <si>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</si>
  <si>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</si>
  <si>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</si>
  <si>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</si>
  <si>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</si>
  <si>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</si>
  <si>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</si>
  <si>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</si>
  <si>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</si>
  <si>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</si>
  <si>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</si>
  <si>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</si>
  <si>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</si>
  <si>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</si>
  <si>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</si>
  <si>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</si>
  <si>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</si>
  <si>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</si>
  <si>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</si>
  <si>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</si>
  <si>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</si>
  <si>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</si>
  <si>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</si>
  <si>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</si>
  <si>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</si>
  <si>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</si>
  <si>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</si>
  <si>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</si>
  <si>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</si>
  <si>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</si>
  <si>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</si>
  <si>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</si>
  <si>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</si>
  <si>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</si>
  <si>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</si>
  <si>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</si>
  <si>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</si>
  <si>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</si>
  <si>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</si>
  <si>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</si>
  <si>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</si>
  <si>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</si>
  <si>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</si>
  <si>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</si>
  <si>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</si>
  <si>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</si>
  <si>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</si>
  <si>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</si>
  <si>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</si>
  <si>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</si>
  <si>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</si>
  <si>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</si>
  <si>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</si>
  <si>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</si>
  <si>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</si>
  <si>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</si>
  <si>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</si>
  <si>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</si>
  <si>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</si>
  <si>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</si>
  <si>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</si>
  <si>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</si>
  <si>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</si>
  <si>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</si>
  <si>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</si>
  <si>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</si>
  <si>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</si>
  <si>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</si>
  <si>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</si>
  <si>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</si>
  <si>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</si>
  <si>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</si>
  <si>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</si>
  <si>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</si>
  <si>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</si>
  <si>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</si>
  <si>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</si>
  <si>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</si>
  <si>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</si>
  <si>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</si>
  <si>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</si>
  <si>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</si>
  <si>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</si>
  <si>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</si>
  <si>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</si>
  <si>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</si>
  <si>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</si>
  <si>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</si>
  <si>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</si>
  <si>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</si>
  <si>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</si>
  <si>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</si>
  <si>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</si>
  <si>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</si>
  <si>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</si>
  <si>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</si>
  <si>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</si>
  <si>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</si>
  <si>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</si>
  <si>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</si>
  <si>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</si>
  <si>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</si>
  <si>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</si>
  <si>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</si>
  <si>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</si>
  <si>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</si>
  <si>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</si>
  <si>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</si>
  <si>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</si>
  <si>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</si>
  <si>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</si>
  <si>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</si>
  <si>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</si>
  <si>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</si>
  <si>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</si>
  <si>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</si>
  <si>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</si>
  <si>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</si>
  <si>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</si>
  <si>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</si>
  <si>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</si>
  <si>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</si>
  <si>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</si>
  <si>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</si>
  <si>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</si>
  <si>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</si>
  <si>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</si>
  <si>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</si>
  <si>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</si>
  <si>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</si>
  <si>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</si>
  <si>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</si>
  <si>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</si>
  <si>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</si>
  <si>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</si>
  <si>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</si>
  <si>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</si>
  <si>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</si>
  <si>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</si>
  <si>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</si>
  <si>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</si>
  <si>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</si>
  <si>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</si>
  <si>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</si>
  <si>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</si>
  <si>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</si>
  <si>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</si>
  <si>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</si>
  <si>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</si>
  <si>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</si>
  <si>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</si>
  <si>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</si>
  <si>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</si>
  <si>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</si>
  <si>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</si>
  <si>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</si>
  <si>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</si>
  <si>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</si>
  <si>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</si>
  <si>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</si>
  <si>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</si>
  <si>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</si>
  <si>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</si>
  <si>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</si>
  <si>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</si>
  <si>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</si>
  <si>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</si>
  <si>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</si>
  <si>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</si>
  <si>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</si>
  <si>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</si>
  <si>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</si>
  <si>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</si>
  <si>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</si>
  <si>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</si>
  <si>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</si>
  <si>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</si>
  <si>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</si>
  <si>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</si>
  <si>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</si>
  <si>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</si>
  <si>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</si>
  <si>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</si>
  <si>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</si>
  <si>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</si>
  <si>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</si>
  <si>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</si>
  <si>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</si>
  <si>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</si>
  <si>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</si>
  <si>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</si>
  <si>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</si>
  <si>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</si>
  <si>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</si>
  <si>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</si>
  <si>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</si>
  <si>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</si>
  <si>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</si>
  <si>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</si>
  <si>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</si>
  <si>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</si>
  <si>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</si>
  <si>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</si>
  <si>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</si>
  <si>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</si>
  <si>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</si>
  <si>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</si>
  <si>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</si>
  <si>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</si>
  <si>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</si>
  <si>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</si>
  <si>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</si>
  <si>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</si>
  <si>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</si>
  <si>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</si>
  <si>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</si>
  <si>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</si>
  <si>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</si>
  <si>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</si>
  <si>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</si>
  <si>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</si>
  <si>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</si>
  <si>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</si>
  <si>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</si>
  <si>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</si>
  <si>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</si>
  <si>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</si>
  <si>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</si>
  <si>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</si>
  <si>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</si>
  <si>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</si>
  <si>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</si>
  <si>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</si>
  <si>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</si>
  <si>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</si>
  <si>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</si>
  <si>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</si>
  <si>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</si>
  <si>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</si>
  <si>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</si>
  <si>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</si>
  <si>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</si>
  <si>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</si>
  <si>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</si>
  <si>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</si>
  <si>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</si>
  <si>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</si>
  <si>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</si>
  <si>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</si>
  <si>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</si>
  <si>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</si>
  <si>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</si>
  <si>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</si>
  <si>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</si>
  <si>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</si>
  <si>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</si>
  <si>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</si>
  <si>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</si>
  <si>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</si>
  <si>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</si>
  <si>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</si>
  <si>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</si>
  <si>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</si>
  <si>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</si>
  <si>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</si>
  <si>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</si>
  <si>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</si>
  <si>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</si>
  <si>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</si>
  <si>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</si>
  <si>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</si>
  <si>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</si>
  <si>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</si>
  <si>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</si>
  <si>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</si>
  <si>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</si>
  <si>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</si>
  <si>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</si>
  <si>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</si>
  <si>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</si>
  <si>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</si>
  <si>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</si>
  <si>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</si>
  <si>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</si>
  <si>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</si>
  <si>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</si>
  <si>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</si>
  <si>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</si>
  <si>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</si>
  <si>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</si>
  <si>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</si>
  <si>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</si>
  <si>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</si>
  <si>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</si>
  <si>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</si>
  <si>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</si>
  <si>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</si>
  <si>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</si>
  <si>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</si>
  <si>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</si>
  <si>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</si>
  <si>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</si>
  <si>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</si>
  <si>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</si>
  <si>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</si>
  <si>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</si>
  <si>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</si>
  <si>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</si>
  <si>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</si>
  <si>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</si>
  <si>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</si>
  <si>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</si>
  <si>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</si>
  <si>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</si>
  <si>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</si>
  <si>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</si>
  <si>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</si>
  <si>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</si>
  <si>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</si>
  <si>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</si>
  <si>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</si>
  <si>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</si>
  <si>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</si>
  <si>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</si>
  <si>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</si>
  <si>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</si>
  <si>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</si>
  <si>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</si>
  <si>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</si>
  <si>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</si>
  <si>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</si>
  <si>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</si>
  <si>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</si>
  <si>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</si>
  <si>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</si>
  <si>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</si>
  <si>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</si>
  <si>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</si>
  <si>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</si>
  <si>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</si>
  <si>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</si>
  <si>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</si>
  <si>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</si>
  <si>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</si>
  <si>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</si>
  <si>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</si>
  <si>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</si>
  <si>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</si>
  <si>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</si>
  <si>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</si>
  <si>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</si>
  <si>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</si>
  <si>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</si>
  <si>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</si>
  <si>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</si>
  <si>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</si>
  <si>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</si>
  <si>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</si>
  <si>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</si>
  <si>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</si>
  <si>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</si>
  <si>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</si>
  <si>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</si>
  <si>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</si>
  <si>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</si>
  <si>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</si>
  <si>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</si>
  <si>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</si>
  <si>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</si>
  <si>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</si>
  <si>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</si>
  <si>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</si>
  <si>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</si>
  <si>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</si>
  <si>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</si>
  <si>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</si>
  <si>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</si>
  <si>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</si>
  <si>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</si>
  <si>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</si>
  <si>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</si>
  <si>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</si>
  <si>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</si>
  <si>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</si>
  <si>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</si>
  <si>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</si>
  <si>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</si>
  <si>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</si>
  <si>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</si>
  <si>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</si>
  <si>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</si>
  <si>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</si>
  <si>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</si>
  <si>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</si>
  <si>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</si>
  <si>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</si>
  <si>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</si>
  <si>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</si>
  <si>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</si>
  <si>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</si>
  <si>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</si>
  <si>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</si>
  <si>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</si>
  <si>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</si>
  <si>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</si>
  <si>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</si>
  <si>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</si>
  <si>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</si>
  <si>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</si>
  <si>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</si>
  <si>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</si>
  <si>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</si>
  <si>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</si>
  <si>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</si>
  <si>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</si>
  <si>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</si>
  <si>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</si>
  <si>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</si>
  <si>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</si>
  <si>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</si>
  <si>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</si>
  <si>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</si>
  <si>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</si>
  <si>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</si>
  <si>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</si>
  <si>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</si>
  <si>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</si>
  <si>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</si>
  <si>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</si>
  <si>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</si>
  <si>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</si>
  <si>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</si>
  <si>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</si>
  <si>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</si>
  <si>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</si>
  <si>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</si>
  <si>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</si>
  <si>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</si>
  <si>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</si>
  <si>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</si>
  <si>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</si>
  <si>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</si>
  <si>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</si>
  <si>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</si>
  <si>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</si>
  <si>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</si>
  <si>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</si>
  <si>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</si>
  <si>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</si>
  <si>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</si>
  <si>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</si>
  <si>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</si>
  <si>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</si>
  <si>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</si>
  <si>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</si>
  <si>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</si>
  <si>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</si>
  <si>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</si>
  <si>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</si>
  <si>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</si>
  <si>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</si>
  <si>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</si>
  <si>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</si>
  <si>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</si>
  <si>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</si>
  <si>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</si>
  <si>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</si>
  <si>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</si>
  <si>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</si>
  <si>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</si>
  <si>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</si>
  <si>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</si>
  <si>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</si>
  <si>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</si>
  <si>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</si>
  <si>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</si>
  <si>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</si>
  <si>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</si>
  <si>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</si>
  <si>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</si>
  <si>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</si>
  <si>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</si>
  <si>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</si>
  <si>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</si>
  <si>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</si>
  <si>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</si>
  <si>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</si>
  <si>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</si>
  <si>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</si>
  <si>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</si>
  <si>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</si>
  <si>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</si>
  <si>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</si>
  <si>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</si>
  <si>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</si>
  <si>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</si>
  <si>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</si>
  <si>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</si>
  <si>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</si>
  <si>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</si>
  <si>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</si>
  <si>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</si>
  <si>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</si>
  <si>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</si>
  <si>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</si>
  <si>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</si>
  <si>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</si>
  <si>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</si>
  <si>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</si>
  <si>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</si>
  <si>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</si>
  <si>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</si>
  <si>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</si>
  <si>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</si>
  <si>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</si>
  <si>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</si>
  <si>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</si>
  <si>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</si>
  <si>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</si>
  <si>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</si>
  <si>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</si>
  <si>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</si>
  <si>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</si>
  <si>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</si>
  <si>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</si>
  <si>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</si>
  <si>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</si>
  <si>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</si>
  <si>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</si>
  <si>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</si>
  <si>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</si>
  <si>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</si>
  <si>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</si>
  <si>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</si>
  <si>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</si>
  <si>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</si>
  <si>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</si>
  <si>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</si>
  <si>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</si>
  <si>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</si>
  <si>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</si>
  <si>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</si>
  <si>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</si>
  <si>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</si>
  <si>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</si>
  <si>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</si>
  <si>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</si>
  <si>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</si>
  <si>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</si>
  <si>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</si>
  <si>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</si>
  <si>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</si>
  <si>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</si>
  <si>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</si>
  <si>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</si>
  <si>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</si>
  <si>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</si>
  <si>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</si>
  <si>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</si>
  <si>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</si>
  <si>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</si>
  <si>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</si>
  <si>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</si>
  <si>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</si>
  <si>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</si>
  <si>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</si>
  <si>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</si>
  <si>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</si>
  <si>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</si>
  <si>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</si>
  <si>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</si>
  <si>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</si>
  <si>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</si>
  <si>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</si>
  <si>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</si>
  <si>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</si>
  <si>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</si>
  <si>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</si>
  <si>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</si>
  <si>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</si>
  <si>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</si>
  <si>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</si>
  <si>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</si>
  <si>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</si>
  <si>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</si>
  <si>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</si>
  <si>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</si>
  <si>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</si>
  <si>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</si>
  <si>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</si>
  <si>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</si>
  <si>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</si>
  <si>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</si>
  <si>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</si>
  <si>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</si>
  <si>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</si>
  <si>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</si>
  <si>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</si>
  <si>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</si>
  <si>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</si>
  <si>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</si>
  <si>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</si>
  <si>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</si>
  <si>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</si>
  <si>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</si>
  <si>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</si>
  <si>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</si>
  <si>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</si>
  <si>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</si>
  <si>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</si>
  <si>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</si>
  <si>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</si>
  <si>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</si>
  <si>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</si>
  <si>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</si>
  <si>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</si>
  <si>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</si>
  <si>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</si>
  <si>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</si>
  <si>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</si>
  <si>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</si>
  <si>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</si>
  <si>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</si>
  <si>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</si>
  <si>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</si>
  <si>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</si>
  <si>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</si>
  <si>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</si>
  <si>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</si>
  <si>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</si>
  <si>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</si>
  <si>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</si>
  <si>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</si>
  <si>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</si>
  <si>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</si>
  <si>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</si>
  <si>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</si>
  <si>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</si>
  <si>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</si>
  <si>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</si>
  <si>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</si>
  <si>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</si>
  <si>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</si>
  <si>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</si>
  <si>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</si>
  <si>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</si>
  <si>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</si>
  <si>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</si>
  <si>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</si>
  <si>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</si>
  <si>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</si>
  <si>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</si>
  <si>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</si>
  <si>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</si>
  <si>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</si>
  <si>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</si>
  <si>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</si>
  <si>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</si>
  <si>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</si>
  <si>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</si>
  <si>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</si>
  <si>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</si>
  <si>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</si>
  <si>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</si>
  <si>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</si>
  <si>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</si>
  <si>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</si>
  <si>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</si>
  <si>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</si>
  <si>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</si>
  <si>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</si>
  <si>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</si>
  <si>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</si>
  <si>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</si>
  <si>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</si>
  <si>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</si>
  <si>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</si>
  <si>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</si>
  <si>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</si>
  <si>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</si>
  <si>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</si>
  <si>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</si>
  <si>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</si>
  <si>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</si>
  <si>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</si>
  <si>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</si>
  <si>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</si>
  <si>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</si>
  <si>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</si>
  <si>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</si>
  <si>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</si>
  <si>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</si>
  <si>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</si>
  <si>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</si>
  <si>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</si>
  <si>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</si>
  <si>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</si>
  <si>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</si>
  <si>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</si>
  <si>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</si>
  <si>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</si>
  <si>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</si>
  <si>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</si>
  <si>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</si>
  <si>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</si>
  <si>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</si>
  <si>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</si>
  <si>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</si>
  <si>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</si>
  <si>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</si>
  <si>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</si>
  <si>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</si>
  <si>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</si>
  <si>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</si>
  <si>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</si>
  <si>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</si>
  <si>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</si>
  <si>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</si>
  <si>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</si>
  <si>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</si>
  <si>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</si>
  <si>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</si>
  <si>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</si>
  <si>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</si>
  <si>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</si>
  <si>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</si>
  <si>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</si>
  <si>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</si>
  <si>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</si>
  <si>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</si>
  <si>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</si>
  <si>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</si>
  <si>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</si>
  <si>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</si>
  <si>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</si>
  <si>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</si>
  <si>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</si>
  <si>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</si>
  <si>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</si>
  <si>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</si>
  <si>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</si>
  <si>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</si>
  <si>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</si>
  <si>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</si>
  <si>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</si>
  <si>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</si>
  <si>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</si>
  <si>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</si>
  <si>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</si>
  <si>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</si>
  <si>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</si>
  <si>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</si>
  <si>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</si>
  <si>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</si>
  <si>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</si>
  <si>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</si>
  <si>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</si>
  <si>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</si>
  <si>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</si>
  <si>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</si>
  <si>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</si>
  <si>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</si>
  <si>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</si>
  <si>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</si>
  <si>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</si>
  <si>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</si>
  <si>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</si>
  <si>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</si>
  <si>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</si>
  <si>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</si>
  <si>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</si>
  <si>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</si>
  <si>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</si>
  <si>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</si>
  <si>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</si>
  <si>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</si>
  <si>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</si>
  <si>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</si>
  <si>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</si>
  <si>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</si>
  <si>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</si>
  <si>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</si>
  <si>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</si>
  <si>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</si>
  <si>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</si>
  <si>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</si>
  <si>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</si>
  <si>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</si>
  <si>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</si>
  <si>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</si>
  <si>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</si>
  <si>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</si>
  <si>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</si>
  <si>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</si>
  <si>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</si>
  <si>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</si>
  <si>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</si>
  <si>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</si>
  <si>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</si>
  <si>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</si>
  <si>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</si>
  <si>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</si>
  <si>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</si>
  <si>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</si>
  <si>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</si>
  <si>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</si>
  <si>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</si>
  <si>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</si>
  <si>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</si>
  <si>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</si>
  <si>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</si>
  <si>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</si>
  <si>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</si>
  <si>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</si>
  <si>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</si>
  <si>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</si>
  <si>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</si>
  <si>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</si>
  <si>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</si>
  <si>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</si>
  <si>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</si>
  <si>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</si>
  <si>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</si>
  <si>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</si>
  <si>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</si>
  <si>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</si>
  <si>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</si>
  <si>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</si>
  <si>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</si>
  <si>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</si>
  <si>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</si>
  <si>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</si>
  <si>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</si>
  <si>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</si>
  <si>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</si>
  <si>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</si>
  <si>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</si>
  <si>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</si>
  <si>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</si>
  <si>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</si>
  <si>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</si>
  <si>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</si>
  <si>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</si>
  <si>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</si>
  <si>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</si>
  <si>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</si>
  <si>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</si>
  <si>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</si>
  <si>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</si>
  <si>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</si>
  <si>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</si>
  <si>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</si>
  <si>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</si>
  <si>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</si>
  <si>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</si>
  <si>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</si>
  <si>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</si>
  <si>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</si>
  <si>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</si>
  <si>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</si>
  <si>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</si>
  <si>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</si>
  <si>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</si>
  <si>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</si>
  <si>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</si>
  <si>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</si>
  <si>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</si>
  <si>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</si>
  <si>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</si>
  <si>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</si>
  <si>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</si>
  <si>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</si>
  <si>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</si>
  <si>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</si>
  <si>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</si>
  <si>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</si>
  <si>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</si>
  <si>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</si>
  <si>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</si>
  <si>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</si>
  <si>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</si>
  <si>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</si>
  <si>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</si>
  <si>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</si>
  <si>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</si>
  <si>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</si>
  <si>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</si>
  <si>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</si>
  <si>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</si>
  <si>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</si>
  <si>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</si>
  <si>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</si>
  <si>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</si>
  <si>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</si>
  <si>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</si>
  <si>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</si>
  <si>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</si>
  <si>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</si>
  <si>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</si>
  <si>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</si>
  <si>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</si>
  <si>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</si>
  <si>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</si>
  <si>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</si>
  <si>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</si>
  <si>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</si>
  <si>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</si>
  <si>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</si>
  <si>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</si>
  <si>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</si>
  <si>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</si>
  <si>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</si>
  <si>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</si>
  <si>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</si>
  <si>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</si>
  <si>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</si>
  <si>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</si>
  <si>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</si>
  <si>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</si>
  <si>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</si>
  <si>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</si>
  <si>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</si>
  <si>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</si>
  <si>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</si>
  <si>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</si>
  <si>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</si>
  <si>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</si>
  <si>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</si>
  <si>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</si>
  <si>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</si>
  <si>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</si>
  <si>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</si>
  <si>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</si>
  <si>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</si>
  <si>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</si>
  <si>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</si>
  <si>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</si>
  <si>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</si>
  <si>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</si>
  <si>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</si>
  <si>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</si>
  <si>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</si>
  <si>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</si>
  <si>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</si>
  <si>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</si>
  <si>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</si>
  <si>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</si>
  <si>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</si>
  <si>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</si>
  <si>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</si>
  <si>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</si>
  <si>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</si>
  <si>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</si>
  <si>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</si>
  <si>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</si>
  <si>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</si>
  <si>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</si>
  <si>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</si>
  <si>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</si>
  <si>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</si>
  <si>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</si>
  <si>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</si>
  <si>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</si>
  <si>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</si>
  <si>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</si>
  <si>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</si>
  <si>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</si>
  <si>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</si>
  <si>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</si>
  <si>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</si>
  <si>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</si>
  <si>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</si>
  <si>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</si>
  <si>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</si>
  <si>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</si>
  <si>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</si>
  <si>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</si>
  <si>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</si>
  <si>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</si>
  <si>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</si>
  <si>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</si>
  <si>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</si>
  <si>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</si>
  <si>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</si>
  <si>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</si>
  <si>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</si>
  <si>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</si>
  <si>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</si>
  <si>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</si>
  <si>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</si>
  <si>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</si>
  <si>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</si>
  <si>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</si>
  <si>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</si>
  <si>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</si>
  <si>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</si>
  <si>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</si>
  <si>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</si>
  <si>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</si>
  <si>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</si>
  <si>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</si>
  <si>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</si>
  <si>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</si>
  <si>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</si>
  <si>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</si>
  <si>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</si>
  <si>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</si>
  <si>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</si>
  <si>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</si>
  <si>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</si>
  <si>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</si>
  <si>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</si>
  <si>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</si>
  <si>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</si>
  <si>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</si>
  <si>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</si>
  <si>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</si>
  <si>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</si>
  <si>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</si>
  <si>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</si>
  <si>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</si>
  <si>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</si>
  <si>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</si>
  <si>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</si>
  <si>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</si>
  <si>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</si>
  <si>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</si>
  <si>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</si>
  <si>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</si>
  <si>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</si>
  <si>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</si>
  <si>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</si>
  <si>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</si>
  <si>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</si>
  <si>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</si>
  <si>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</si>
  <si>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</si>
  <si>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</si>
  <si>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</si>
  <si>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</si>
  <si>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</si>
  <si>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</si>
  <si>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</si>
  <si>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</si>
  <si>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</si>
  <si>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</si>
  <si>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</si>
  <si>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</si>
  <si>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</si>
  <si>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</si>
  <si>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</si>
  <si>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</si>
  <si>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</si>
  <si>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</si>
  <si>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</si>
  <si>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</si>
  <si>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</si>
  <si>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</si>
  <si>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</si>
  <si>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</si>
  <si>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</si>
  <si>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</si>
  <si>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</si>
  <si>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</si>
  <si>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</si>
  <si>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</si>
  <si>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</si>
  <si>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</si>
  <si>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</si>
  <si>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</si>
  <si>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</si>
  <si>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</si>
  <si>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</si>
  <si>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</si>
  <si>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</si>
  <si>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</si>
  <si>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</si>
  <si>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</si>
  <si>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</si>
  <si>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</si>
  <si>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</si>
  <si>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</si>
  <si>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</si>
  <si>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</si>
  <si>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</si>
  <si>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</si>
  <si>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</si>
  <si>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</si>
  <si>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</si>
  <si>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</si>
  <si>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</si>
  <si>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</si>
  <si>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</si>
  <si>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</si>
  <si>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</si>
  <si>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</si>
  <si>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</si>
  <si>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</si>
  <si>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</si>
  <si>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</si>
  <si>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</si>
  <si>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</si>
  <si>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</si>
  <si>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</si>
  <si>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</si>
  <si>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</si>
  <si>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</si>
  <si>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</si>
  <si>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</si>
  <si>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</si>
  <si>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</si>
  <si>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</si>
  <si>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</si>
  <si>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</si>
  <si>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</si>
  <si>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</si>
  <si>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</si>
  <si>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</si>
  <si>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</si>
  <si>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</si>
  <si>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</si>
  <si>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</si>
  <si>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</si>
  <si>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</si>
  <si>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</si>
  <si>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</si>
  <si>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</si>
  <si>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</si>
  <si>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</si>
  <si>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</si>
  <si>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</si>
  <si>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</si>
  <si>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</si>
  <si>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</si>
  <si>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</si>
  <si>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</si>
  <si>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</si>
  <si>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</si>
  <si>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</si>
  <si>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</si>
  <si>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</si>
  <si>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</si>
  <si>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</si>
  <si>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</si>
  <si>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</si>
  <si>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</si>
  <si>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</si>
  <si>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</si>
  <si>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</si>
  <si>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</si>
  <si>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</si>
  <si>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</si>
  <si>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</si>
  <si>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</si>
  <si>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</si>
  <si>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</si>
  <si>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</si>
  <si>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</si>
  <si>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</si>
  <si>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</si>
  <si>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</si>
  <si>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</si>
  <si>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</si>
  <si>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</si>
  <si>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</si>
  <si>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</si>
  <si>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</si>
  <si>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</si>
  <si>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</si>
  <si>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</si>
  <si>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</si>
  <si>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</si>
  <si>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</si>
  <si>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</si>
  <si>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</si>
  <si>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</si>
  <si>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</si>
  <si>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</si>
  <si>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</si>
  <si>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</si>
  <si>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</si>
  <si>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</si>
  <si>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</si>
  <si>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</si>
  <si>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</si>
  <si>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</si>
  <si>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</si>
  <si>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</si>
  <si>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</si>
  <si>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</si>
  <si>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</si>
  <si>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</si>
  <si>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</si>
  <si>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</si>
  <si>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</si>
  <si>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</si>
  <si>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</si>
  <si>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</si>
  <si>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</si>
  <si>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</si>
  <si>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</si>
  <si>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</si>
  <si>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</si>
  <si>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</si>
  <si>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</si>
  <si>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</si>
  <si>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</si>
  <si>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</si>
  <si>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</si>
  <si>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</si>
  <si>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</si>
  <si>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</si>
  <si>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</si>
  <si>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</si>
  <si>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</si>
  <si>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</si>
  <si>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</si>
  <si>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</si>
  <si>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</si>
  <si>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</si>
  <si>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</si>
  <si>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</si>
  <si>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</si>
  <si>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</si>
  <si>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</si>
  <si>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</si>
  <si>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</si>
  <si>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</si>
  <si>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</si>
  <si>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</si>
  <si>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</si>
  <si>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</si>
  <si>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</si>
  <si>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</si>
  <si>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</si>
  <si>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</si>
  <si>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</si>
  <si>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</si>
  <si>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</si>
  <si>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</si>
  <si>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</si>
  <si>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</si>
  <si>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</si>
  <si>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</si>
  <si>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</si>
  <si>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</si>
  <si>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</si>
  <si>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</si>
  <si>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</si>
  <si>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</si>
  <si>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</si>
  <si>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</si>
  <si>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</si>
  <si>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</si>
  <si>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</si>
  <si>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</si>
  <si>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</si>
  <si>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</si>
  <si>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</si>
  <si>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</si>
  <si>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</si>
  <si>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</si>
  <si>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</si>
  <si>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</si>
  <si>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</si>
  <si>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</si>
  <si>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</si>
  <si>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</si>
  <si>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</si>
  <si>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</si>
  <si>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</si>
  <si>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</si>
  <si>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</si>
  <si>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</si>
  <si>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</si>
  <si>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</si>
  <si>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</si>
  <si>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</si>
  <si>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</si>
  <si>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</si>
  <si>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</si>
  <si>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</si>
  <si>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</si>
  <si>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</si>
  <si>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</si>
  <si>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</si>
  <si>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</si>
  <si>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</si>
  <si>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</si>
  <si>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</si>
  <si>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</si>
  <si>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</si>
  <si>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</si>
  <si>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</si>
  <si>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</si>
  <si>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</si>
  <si>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</si>
  <si>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</si>
  <si>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</si>
  <si>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</si>
  <si>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</si>
  <si>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</si>
  <si>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</si>
  <si>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</si>
  <si>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</si>
  <si>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</si>
  <si>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</si>
  <si>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</si>
  <si>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</si>
  <si>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</si>
  <si>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</si>
  <si>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</si>
  <si>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</si>
  <si>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</si>
  <si>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</si>
  <si>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</si>
  <si>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</si>
  <si>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</si>
  <si>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</si>
  <si>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</si>
  <si>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</si>
  <si>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</si>
  <si>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</si>
  <si>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</si>
  <si>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</si>
  <si>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</si>
  <si>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</si>
  <si>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</si>
  <si>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</si>
  <si>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</si>
  <si>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</si>
  <si>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</si>
  <si>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</si>
  <si>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</si>
  <si>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</si>
  <si>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</si>
  <si>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</si>
  <si>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</si>
  <si>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</si>
  <si>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</si>
  <si>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</si>
  <si>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</si>
  <si>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</si>
  <si>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</si>
  <si>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</si>
  <si>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</si>
  <si>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</si>
  <si>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</si>
  <si>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</si>
  <si>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</si>
  <si>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</si>
  <si>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</si>
  <si>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</si>
  <si>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</si>
  <si>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</si>
  <si>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</si>
  <si>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</si>
  <si>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</si>
  <si>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</si>
  <si>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</si>
  <si>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</si>
  <si>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</si>
  <si>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</si>
  <si>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</si>
  <si>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</si>
  <si>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</si>
  <si>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</si>
  <si>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</si>
  <si>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</si>
  <si>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</si>
  <si>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</si>
  <si>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</si>
  <si>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</si>
  <si>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</si>
  <si>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</si>
  <si>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</si>
  <si>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</si>
  <si>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</si>
  <si>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</si>
  <si>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</si>
  <si>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</si>
  <si>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</si>
  <si>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</si>
  <si>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</si>
  <si>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</si>
  <si>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</si>
  <si>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</si>
  <si>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</si>
  <si>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</si>
  <si>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</si>
  <si>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</si>
  <si>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</si>
  <si>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</si>
  <si>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</si>
  <si>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</si>
  <si>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</si>
  <si>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</si>
  <si>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</si>
  <si>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</si>
  <si>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</si>
  <si>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</si>
  <si>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</si>
  <si>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</si>
  <si>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</si>
  <si>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</si>
  <si>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</si>
  <si>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</si>
  <si>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</si>
  <si>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</si>
  <si>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</si>
  <si>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</si>
  <si>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</si>
  <si>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</si>
  <si>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</si>
  <si>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</si>
  <si>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</si>
  <si>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</si>
  <si>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</si>
  <si>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</si>
  <si>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</si>
  <si>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</si>
  <si>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</si>
  <si>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</si>
  <si>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</si>
  <si>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</si>
  <si>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</si>
  <si>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</si>
  <si>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</si>
  <si>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</si>
  <si>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</si>
  <si>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</si>
  <si>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</si>
  <si>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</si>
  <si>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</si>
  <si>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</si>
  <si>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</si>
  <si>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</si>
  <si>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</si>
  <si>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</si>
  <si>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</si>
  <si>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</si>
  <si>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</si>
  <si>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</si>
  <si>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</si>
  <si>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</si>
  <si>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</si>
  <si>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</si>
  <si>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</si>
  <si>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</si>
  <si>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</si>
  <si>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</si>
  <si>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</si>
  <si>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</si>
  <si>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</si>
  <si>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</si>
  <si>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</si>
  <si>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</si>
  <si>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</si>
  <si>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</si>
  <si>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</si>
  <si>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</si>
  <si>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</si>
  <si>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</si>
  <si>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</si>
  <si>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</si>
  <si>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</si>
  <si>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</si>
  <si>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</si>
  <si>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</si>
  <si>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</si>
  <si>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</si>
  <si>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</si>
  <si>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</si>
  <si>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</si>
  <si>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</si>
  <si>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</si>
  <si>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</si>
  <si>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</si>
  <si>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</si>
  <si>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</si>
  <si>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</si>
  <si>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</si>
  <si>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</si>
  <si>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</si>
  <si>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</si>
  <si>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</si>
  <si>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</si>
  <si>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</si>
  <si>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</si>
  <si>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</si>
  <si>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</si>
  <si>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</si>
  <si>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</si>
  <si>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</si>
  <si>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</si>
  <si>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</si>
  <si>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</si>
  <si>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</si>
  <si>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</si>
  <si>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</si>
  <si>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</si>
  <si>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</si>
  <si>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</si>
  <si>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</si>
  <si>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</si>
  <si>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</si>
  <si>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</si>
  <si>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</si>
  <si>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</si>
  <si>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</si>
  <si>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</si>
  <si>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</si>
  <si>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</si>
  <si>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</si>
  <si>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</si>
  <si>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</si>
  <si>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</si>
  <si>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</si>
  <si>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</si>
  <si>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</si>
  <si>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</si>
  <si>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</si>
  <si>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</si>
  <si>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</si>
  <si>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</si>
  <si>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</si>
  <si>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</si>
  <si>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</si>
  <si>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</si>
  <si>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</si>
  <si>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</si>
  <si>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</si>
  <si>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</si>
  <si>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</si>
  <si>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</si>
  <si>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</si>
  <si>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</si>
  <si>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</si>
  <si>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</si>
  <si>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</si>
  <si>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</si>
  <si>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</si>
  <si>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</si>
  <si>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</si>
  <si>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</si>
  <si>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</si>
  <si>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</si>
  <si>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</si>
  <si>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</si>
  <si>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</si>
  <si>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</si>
  <si>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</si>
  <si>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</si>
  <si>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</si>
  <si>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</si>
  <si>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</si>
  <si>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</si>
  <si>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</si>
  <si>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</si>
  <si>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</si>
  <si>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</si>
  <si>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</si>
  <si>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</si>
  <si>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</si>
  <si>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</si>
  <si>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</si>
  <si>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</si>
  <si>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</si>
  <si>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</si>
  <si>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</si>
  <si>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</si>
  <si>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</si>
  <si>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</si>
  <si>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</si>
  <si>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</si>
  <si>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</si>
  <si>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</si>
  <si>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</si>
  <si>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</si>
  <si>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</si>
  <si>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</si>
  <si>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</si>
  <si>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</si>
  <si>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</si>
  <si>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</si>
  <si>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</si>
  <si>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</si>
  <si>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</si>
  <si>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</si>
  <si>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</si>
  <si>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</si>
  <si>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</si>
  <si>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</si>
  <si>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</si>
  <si>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</si>
  <si>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</si>
  <si>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</si>
  <si>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</si>
  <si>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</si>
  <si>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</si>
  <si>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</si>
  <si>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</si>
  <si>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</si>
  <si>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</si>
  <si>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</si>
  <si>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</si>
  <si>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</si>
  <si>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</si>
  <si>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</si>
  <si>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</si>
  <si>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</si>
  <si>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</si>
  <si>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</si>
  <si>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</si>
  <si>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</si>
  <si>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</si>
  <si>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</si>
  <si>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</si>
  <si>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</si>
  <si>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</si>
  <si>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</si>
  <si>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</si>
  <si>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</si>
  <si>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</si>
  <si>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</si>
  <si>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</si>
  <si>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</si>
  <si>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</si>
  <si>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</si>
  <si>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</si>
  <si>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</si>
  <si>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</si>
  <si>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</si>
  <si>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</si>
  <si>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</si>
  <si>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</si>
  <si>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</si>
  <si>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</si>
  <si>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</si>
  <si>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</si>
  <si>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</si>
  <si>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</si>
  <si>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</si>
  <si>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</si>
  <si>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</si>
  <si>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</si>
  <si>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</si>
  <si>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</si>
  <si>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</si>
  <si>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</si>
  <si>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</si>
  <si>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</si>
  <si>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</si>
  <si>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</si>
  <si>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</si>
  <si>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</si>
  <si>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</si>
  <si>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</si>
  <si>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</si>
  <si>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</si>
  <si>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</si>
  <si>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</si>
  <si>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</si>
  <si>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</si>
  <si>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</si>
  <si>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</si>
  <si>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</si>
  <si>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</si>
  <si>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</si>
  <si>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</si>
  <si>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</si>
  <si>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</si>
  <si>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</si>
  <si>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</si>
  <si>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</si>
  <si>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</si>
  <si>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</si>
  <si>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</si>
  <si>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</si>
  <si>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</si>
  <si>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</si>
  <si>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</si>
  <si>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</si>
  <si>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</si>
  <si>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</si>
  <si>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</si>
  <si>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</si>
  <si>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</si>
  <si>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</si>
  <si>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</si>
  <si>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</si>
  <si>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</si>
  <si>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</si>
  <si>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</si>
  <si>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</si>
  <si>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</si>
  <si>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</si>
  <si>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</si>
  <si>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</si>
  <si>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</si>
  <si>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</si>
  <si>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</si>
  <si>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</si>
  <si>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</si>
  <si>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</si>
  <si>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</si>
  <si>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</si>
  <si>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</si>
  <si>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</si>
  <si>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</si>
  <si>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</si>
  <si>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</si>
  <si>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</si>
  <si>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</si>
  <si>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</si>
  <si>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</si>
  <si>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</si>
  <si>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</si>
  <si>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</si>
  <si>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</si>
  <si>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</si>
  <si>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</si>
  <si>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</si>
  <si>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</si>
  <si>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</si>
  <si>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</si>
  <si>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</si>
  <si>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</si>
  <si>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</si>
  <si>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</si>
  <si>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</si>
  <si>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</si>
  <si>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</si>
  <si>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</si>
  <si>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</si>
  <si>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</si>
  <si>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</si>
  <si>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</si>
  <si>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</si>
  <si>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</si>
  <si>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</si>
  <si>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</si>
  <si>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</si>
  <si>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</si>
  <si>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</si>
  <si>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</si>
  <si>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</si>
  <si>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</si>
  <si>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</si>
  <si>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</si>
  <si>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</si>
  <si>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</si>
  <si>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</si>
  <si>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</si>
  <si>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</si>
  <si>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</si>
  <si>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</si>
  <si>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</si>
  <si>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</si>
  <si>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</si>
  <si>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</si>
  <si>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</si>
  <si>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</si>
  <si>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</si>
  <si>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</si>
  <si>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</si>
  <si>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</si>
  <si>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</si>
  <si>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</si>
  <si>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</si>
  <si>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</si>
  <si>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</si>
  <si>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</si>
  <si>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</si>
  <si>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</si>
  <si>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</si>
  <si>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</si>
  <si>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</si>
  <si>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</si>
  <si>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</si>
  <si>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</si>
  <si>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</si>
  <si>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</si>
  <si>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</si>
  <si>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</si>
  <si>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</si>
  <si>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</si>
  <si>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</si>
  <si>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</si>
  <si>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</si>
  <si>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</si>
  <si>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</si>
  <si>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</si>
  <si>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</si>
  <si>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</si>
  <si>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</si>
  <si>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</si>
  <si>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</si>
  <si>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</si>
  <si>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</si>
  <si>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</si>
  <si>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</si>
  <si>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</si>
  <si>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</si>
  <si>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</si>
  <si>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</si>
  <si>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</si>
  <si>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</si>
  <si>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</si>
  <si>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</si>
  <si>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</si>
  <si>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</si>
  <si>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</si>
  <si>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</si>
  <si>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</si>
  <si>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</si>
  <si>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</si>
  <si>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</si>
  <si>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</si>
  <si>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</si>
  <si>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</si>
  <si>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</si>
  <si>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</si>
  <si>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</si>
  <si>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</si>
  <si>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</si>
  <si>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</si>
  <si>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</si>
  <si>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</si>
  <si>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</si>
  <si>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</si>
  <si>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</si>
  <si>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</si>
  <si>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</si>
  <si>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</si>
  <si>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</si>
  <si>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</si>
  <si>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</si>
  <si>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</si>
  <si>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</si>
  <si>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</si>
  <si>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</si>
  <si>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</si>
  <si>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</si>
  <si>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</si>
  <si>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</si>
  <si>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</si>
  <si>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</si>
  <si>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</si>
  <si>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</si>
  <si>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</si>
  <si>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</si>
  <si>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</si>
  <si>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</si>
  <si>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</si>
  <si>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</si>
  <si>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</si>
  <si>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</si>
  <si>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</si>
  <si>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</si>
  <si>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</si>
  <si>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</si>
  <si>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</si>
  <si>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</si>
  <si>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</si>
  <si>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</si>
  <si>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</si>
  <si>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</si>
  <si>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</si>
  <si>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</si>
  <si>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</si>
  <si>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</si>
  <si>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</si>
  <si>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</si>
  <si>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</si>
  <si>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</si>
  <si>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</si>
  <si>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</si>
  <si>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</si>
  <si>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</si>
  <si>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</si>
  <si>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</si>
  <si>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</si>
  <si>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</si>
  <si>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</si>
  <si>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</si>
  <si>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</si>
  <si>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</si>
  <si>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</si>
  <si>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</si>
  <si>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</si>
  <si>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</si>
  <si>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</si>
  <si>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</si>
  <si>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</si>
  <si>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</si>
  <si>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</si>
  <si>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</si>
  <si>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</si>
  <si>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</si>
  <si>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</si>
  <si>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</si>
  <si>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</si>
  <si>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</si>
  <si>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</si>
  <si>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</si>
  <si>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</si>
  <si>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</si>
  <si>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</si>
  <si>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</si>
  <si>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</si>
  <si>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</si>
  <si>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</si>
  <si>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</si>
  <si>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</si>
  <si>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</si>
  <si>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</si>
  <si>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</si>
  <si>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</si>
  <si>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</si>
  <si>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</si>
  <si>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</si>
  <si>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</si>
  <si>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</si>
  <si>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</si>
  <si>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</si>
  <si>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</si>
  <si>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</si>
  <si>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</si>
  <si>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</si>
  <si>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</si>
  <si>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</si>
  <si>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</si>
  <si>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</si>
  <si>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</si>
  <si>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</si>
  <si>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</si>
  <si>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</si>
  <si>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</si>
  <si>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</si>
  <si>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</si>
  <si>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</si>
  <si>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</si>
  <si>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</si>
  <si>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</si>
  <si>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</si>
  <si>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</si>
  <si>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</si>
  <si>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</si>
  <si>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</si>
  <si>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</si>
  <si>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</si>
  <si>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</si>
  <si>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</si>
  <si>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</si>
  <si>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</si>
  <si>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</si>
  <si>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</si>
  <si>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</si>
  <si>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</si>
  <si>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</si>
  <si>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</si>
  <si>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</si>
  <si>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</si>
  <si>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</si>
  <si>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</si>
  <si>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</si>
  <si>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</si>
  <si>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</si>
  <si>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</si>
  <si>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</si>
  <si>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</si>
  <si>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</si>
  <si>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</si>
  <si>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</si>
  <si>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</si>
  <si>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</si>
  <si>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</si>
  <si>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</si>
  <si>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</si>
  <si>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</si>
  <si>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</si>
  <si>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</si>
  <si>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</si>
  <si>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</si>
  <si>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</si>
  <si>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</si>
  <si>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</si>
  <si>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</si>
  <si>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</si>
  <si>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</si>
  <si>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</si>
  <si>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</si>
  <si>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</si>
  <si>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</si>
  <si>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</si>
  <si>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</si>
  <si>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</si>
  <si>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</si>
  <si>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</si>
  <si>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</si>
  <si>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</si>
  <si>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</si>
  <si>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</si>
  <si>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</si>
  <si>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</si>
  <si>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</si>
  <si>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</si>
  <si>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</si>
  <si>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</si>
  <si>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</si>
  <si>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</si>
  <si>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</si>
  <si>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</si>
  <si>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</si>
  <si>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</si>
  <si>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</si>
  <si>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</si>
  <si>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</si>
  <si>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</si>
  <si>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</si>
  <si>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</si>
  <si>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</si>
  <si>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</si>
  <si>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</si>
  <si>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</si>
  <si>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</si>
  <si>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</si>
  <si>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</si>
  <si>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</si>
  <si>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</si>
  <si>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</si>
  <si>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</si>
  <si>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</si>
  <si>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</si>
  <si>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</si>
  <si>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</si>
  <si>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</si>
  <si>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</si>
  <si>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</si>
  <si>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</si>
  <si>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</si>
  <si>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</si>
  <si>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</si>
  <si>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</si>
  <si>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</si>
  <si>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</si>
  <si>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</si>
  <si>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</si>
  <si>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</si>
  <si>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</si>
  <si>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</si>
  <si>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</si>
  <si>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</si>
  <si>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</si>
  <si>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</si>
  <si>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</si>
  <si>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</si>
  <si>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</si>
  <si>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</si>
  <si>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</si>
  <si>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</si>
  <si>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</si>
  <si>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</si>
  <si>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</si>
  <si>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</si>
  <si>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</si>
  <si>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</si>
  <si>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</si>
  <si>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</si>
  <si>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</si>
  <si>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</si>
  <si>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</si>
  <si>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</si>
  <si>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</si>
  <si>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</si>
  <si>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</si>
  <si>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</si>
  <si>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</si>
  <si>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</si>
  <si>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</si>
  <si>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</si>
  <si>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</si>
  <si>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</si>
  <si>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</si>
  <si>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</si>
  <si>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</si>
  <si>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</si>
  <si>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</si>
  <si>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</si>
  <si>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</si>
  <si>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</si>
  <si>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</si>
  <si>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</si>
  <si>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</si>
  <si>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</si>
  <si>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</si>
  <si>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</si>
  <si>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</si>
  <si>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</si>
  <si>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</si>
  <si>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</si>
  <si>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</si>
  <si>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</si>
  <si>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</si>
  <si>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</si>
  <si>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</si>
  <si>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</si>
  <si>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</si>
  <si>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</si>
  <si>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</si>
  <si>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</si>
  <si>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</si>
  <si>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</si>
  <si>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</si>
  <si>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</si>
  <si>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</si>
  <si>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</si>
  <si>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</si>
  <si>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</si>
  <si>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</si>
  <si>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</si>
  <si>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</si>
  <si>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</si>
  <si>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</si>
  <si>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</si>
  <si>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</si>
  <si>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</si>
  <si>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</si>
  <si>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</si>
  <si>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</si>
  <si>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</si>
  <si>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</si>
  <si>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</si>
  <si>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</si>
  <si>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</si>
  <si>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</si>
  <si>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</si>
  <si>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</si>
  <si>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</si>
  <si>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</si>
  <si>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</si>
  <si>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</si>
  <si>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</si>
  <si>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</si>
  <si>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</si>
  <si>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</si>
  <si>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</si>
  <si>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</si>
  <si>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</si>
  <si>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</si>
  <si>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</si>
  <si>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</si>
  <si>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</si>
  <si>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</si>
  <si>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</si>
  <si>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</si>
  <si>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</si>
  <si>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</si>
  <si>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</si>
  <si>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</si>
  <si>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</si>
  <si>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</si>
  <si>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</si>
  <si>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</si>
  <si>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</si>
  <si>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</si>
  <si>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</si>
  <si>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</si>
  <si>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</si>
  <si>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</si>
  <si>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</si>
  <si>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</si>
  <si>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</si>
  <si>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</si>
  <si>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</si>
  <si>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</si>
  <si>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</si>
  <si>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</si>
  <si>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</si>
  <si>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</si>
  <si>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</si>
  <si>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</si>
  <si>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</si>
  <si>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</si>
  <si>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</si>
  <si>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</si>
  <si>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</si>
  <si>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</si>
  <si>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</si>
  <si>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</si>
  <si>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</si>
  <si>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</si>
  <si>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</si>
  <si>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</si>
  <si>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</si>
  <si>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</si>
  <si>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</si>
  <si>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</si>
  <si>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</si>
  <si>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</si>
  <si>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</si>
  <si>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</si>
  <si>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</si>
  <si>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</si>
  <si>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</si>
  <si>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</si>
  <si>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</si>
  <si>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</si>
  <si>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</si>
  <si>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</si>
  <si>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</si>
  <si>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</si>
  <si>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</si>
  <si>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</si>
  <si>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</si>
  <si>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</si>
  <si>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</si>
  <si>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</si>
  <si>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</si>
  <si>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</si>
  <si>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</si>
  <si>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</si>
  <si>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</si>
  <si>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</si>
  <si>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</si>
  <si>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</si>
  <si>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</si>
  <si>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</si>
  <si>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</si>
  <si>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</si>
  <si>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</si>
  <si>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</si>
  <si>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</si>
  <si>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</si>
  <si>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</si>
  <si>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</si>
  <si>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</si>
  <si>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</si>
  <si>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</si>
  <si>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</si>
  <si>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</si>
  <si>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</si>
  <si>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</si>
  <si>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</si>
  <si>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</si>
  <si>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</si>
  <si>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</si>
  <si>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</si>
  <si>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</si>
  <si>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</si>
  <si>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</si>
  <si>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</si>
  <si>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</si>
  <si>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</si>
  <si>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</si>
  <si>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</si>
  <si>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</si>
  <si>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</si>
  <si>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</si>
  <si>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</si>
  <si>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</si>
  <si>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</si>
  <si>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</si>
  <si>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</si>
  <si>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</si>
  <si>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</si>
  <si>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</si>
  <si>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</si>
  <si>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</si>
  <si>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</si>
  <si>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</si>
  <si>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</si>
  <si>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</si>
  <si>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</si>
  <si>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</si>
  <si>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</si>
  <si>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</si>
  <si>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</si>
  <si>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</si>
  <si>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</si>
  <si>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</si>
  <si>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</si>
  <si>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</si>
  <si>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</si>
  <si>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</si>
  <si>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</si>
  <si>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</si>
  <si>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</si>
  <si>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</si>
  <si>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</si>
  <si>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</si>
  <si>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</si>
  <si>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</si>
  <si>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</si>
  <si>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</si>
  <si>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</si>
  <si>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</si>
  <si>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</si>
  <si>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</si>
  <si>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</si>
  <si>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</si>
  <si>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</si>
  <si>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</si>
  <si>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</si>
  <si>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</si>
  <si>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</si>
  <si>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</si>
  <si>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</si>
  <si>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</si>
  <si>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</si>
  <si>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</si>
  <si>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</si>
  <si>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</si>
  <si>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</si>
  <si>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</si>
  <si>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</si>
  <si>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</si>
  <si>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</si>
  <si>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</si>
  <si>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</si>
  <si>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</si>
  <si>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</si>
  <si>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</si>
  <si>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</si>
  <si>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</si>
  <si>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</si>
  <si>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</si>
  <si>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</si>
  <si>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</si>
  <si>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</si>
  <si>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</si>
  <si>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</si>
  <si>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</si>
  <si>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</si>
  <si>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</si>
  <si>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</si>
  <si>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</si>
  <si>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</si>
  <si>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</si>
  <si>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</si>
  <si>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</si>
  <si>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</si>
  <si>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</si>
  <si>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</si>
  <si>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</si>
  <si>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</si>
  <si>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</si>
  <si>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</si>
  <si>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</si>
  <si>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</si>
  <si>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</si>
  <si>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</si>
  <si>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</si>
  <si>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</si>
  <si>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</si>
  <si>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</si>
  <si>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</si>
  <si>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</si>
  <si>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</si>
  <si>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</si>
  <si>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</si>
  <si>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</si>
  <si>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</si>
  <si>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</si>
  <si>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</si>
  <si>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</si>
  <si>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</si>
  <si>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</si>
  <si>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</si>
  <si>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</si>
  <si>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</si>
  <si>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</si>
  <si>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</si>
  <si>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</si>
  <si>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</si>
  <si>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</si>
  <si>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</si>
  <si>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</si>
  <si>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</si>
  <si>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</si>
  <si>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</si>
  <si>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</si>
  <si>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</si>
  <si>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</si>
  <si>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</si>
  <si>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</si>
  <si>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</si>
  <si>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</si>
  <si>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</si>
  <si>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</si>
  <si>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</si>
  <si>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</si>
  <si>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</si>
  <si>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</si>
  <si>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</si>
  <si>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</si>
  <si>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</si>
  <si>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</si>
  <si>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</si>
  <si>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</si>
  <si>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</si>
  <si>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</si>
  <si>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</si>
  <si>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</si>
  <si>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</si>
  <si>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</si>
  <si>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</si>
  <si>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</si>
  <si>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</si>
  <si>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</si>
  <si>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</si>
  <si>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</si>
  <si>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</si>
  <si>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</si>
  <si>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</si>
  <si>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</si>
  <si>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</si>
  <si>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</si>
  <si>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</si>
  <si>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</si>
  <si>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</si>
  <si>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</si>
  <si>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</si>
  <si>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</si>
  <si>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</si>
  <si>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</si>
  <si>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</si>
  <si>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</si>
  <si>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</si>
  <si>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</si>
  <si>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</si>
  <si>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</si>
  <si>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</si>
  <si>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</si>
  <si>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</si>
  <si>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</si>
  <si>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</si>
  <si>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</si>
  <si>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</si>
  <si>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</si>
  <si>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</si>
  <si>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</si>
  <si>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</si>
  <si>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</si>
  <si>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</si>
  <si>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</si>
  <si>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</si>
  <si>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</si>
  <si>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</si>
  <si>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</si>
  <si>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</si>
  <si>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</si>
  <si>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</si>
  <si>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</si>
  <si>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</si>
  <si>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</si>
  <si>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</si>
  <si>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</si>
  <si>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</si>
  <si>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</si>
  <si>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</si>
  <si>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</si>
  <si>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</si>
  <si>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</si>
  <si>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</si>
  <si>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</si>
  <si>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</si>
  <si>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</si>
  <si>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</si>
  <si>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</si>
  <si>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</si>
  <si>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</si>
  <si>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</si>
  <si>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</si>
  <si>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</si>
  <si>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</si>
  <si>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</si>
  <si>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</si>
  <si>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</si>
  <si>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</si>
  <si>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</si>
  <si>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</si>
  <si>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</si>
  <si>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</si>
  <si>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</si>
  <si>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</si>
  <si>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</si>
  <si>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</si>
  <si>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</si>
  <si>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</si>
  <si>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</si>
  <si>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</si>
  <si>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</si>
  <si>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</si>
  <si>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</si>
  <si>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</si>
  <si>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</si>
  <si>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</si>
  <si>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</si>
  <si>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</si>
  <si>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</si>
  <si>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</si>
  <si>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</si>
  <si>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</si>
  <si>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</si>
  <si>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</si>
  <si>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</si>
  <si>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</si>
  <si>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</si>
  <si>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</si>
  <si>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</si>
  <si>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</si>
  <si>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</si>
  <si>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</si>
  <si>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</si>
  <si>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</si>
  <si>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</si>
  <si>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</si>
  <si>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</si>
  <si>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</si>
  <si>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</si>
  <si>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</si>
  <si>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</si>
  <si>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</si>
  <si>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</si>
  <si>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</si>
  <si>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</si>
  <si>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</si>
  <si>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</si>
  <si>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</si>
  <si>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</si>
  <si>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</si>
  <si>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</si>
  <si>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</si>
  <si>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</si>
  <si>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</si>
  <si>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</si>
  <si>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</si>
  <si>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</si>
  <si>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</si>
  <si>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</si>
  <si>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</si>
  <si>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</si>
  <si>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</si>
  <si>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</si>
  <si>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</si>
  <si>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</si>
  <si>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</si>
  <si>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</si>
  <si>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</si>
  <si>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</si>
  <si>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</si>
  <si>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</si>
  <si>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</si>
  <si>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</si>
  <si>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</si>
  <si>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</si>
  <si>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</si>
  <si>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</si>
  <si>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</si>
  <si>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</si>
  <si>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</si>
  <si>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</si>
  <si>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</si>
  <si>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</si>
  <si>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</si>
  <si>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</si>
  <si>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</si>
  <si>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</si>
  <si>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</si>
  <si>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</si>
  <si>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</si>
  <si>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</si>
  <si>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</si>
  <si>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</si>
  <si>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</si>
  <si>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</si>
  <si>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</si>
  <si>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</si>
  <si>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</si>
  <si>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</si>
  <si>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</si>
  <si>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</si>
  <si>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</si>
  <si>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</si>
  <si>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</si>
  <si>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</si>
  <si>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</si>
  <si>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</si>
  <si>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</si>
  <si>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</si>
  <si>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</si>
  <si>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</si>
  <si>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</si>
  <si>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</si>
  <si>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</si>
  <si>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</si>
  <si>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</si>
  <si>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</si>
  <si>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</si>
  <si>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</si>
  <si>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</si>
  <si>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</si>
  <si>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</si>
  <si>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</si>
  <si>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</si>
  <si>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</si>
  <si>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</si>
  <si>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</si>
  <si>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</si>
  <si>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</si>
  <si>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</si>
  <si>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</si>
  <si>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</si>
  <si>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</si>
  <si>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</si>
  <si>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</si>
  <si>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</si>
  <si>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</si>
  <si>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</si>
  <si>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</si>
  <si>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</si>
  <si>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</si>
  <si>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</si>
  <si>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</si>
  <si>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</si>
  <si>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</si>
  <si>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</si>
  <si>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</si>
  <si>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</si>
  <si>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</si>
  <si>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</si>
  <si>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</si>
  <si>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</si>
  <si>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</si>
  <si>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</si>
  <si>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</si>
  <si>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</si>
  <si>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</si>
  <si>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</si>
  <si>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</si>
  <si>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</si>
  <si>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</si>
  <si>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</si>
  <si>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</si>
  <si>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</si>
  <si>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</si>
  <si>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</si>
  <si>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</si>
  <si>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</si>
  <si>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</si>
  <si>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</si>
  <si>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</si>
  <si>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</si>
  <si>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</si>
  <si>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</si>
  <si>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</si>
  <si>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</si>
  <si>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</si>
  <si>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</si>
  <si>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</si>
  <si>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</si>
  <si>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</si>
  <si>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</si>
  <si>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</si>
  <si>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</si>
  <si>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</si>
  <si>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</si>
  <si>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</si>
  <si>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</si>
  <si>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</si>
  <si>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</si>
  <si>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</si>
  <si>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</si>
  <si>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</si>
  <si>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</si>
  <si>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</si>
  <si>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</si>
  <si>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</si>
  <si>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</si>
  <si>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</si>
  <si>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</si>
  <si>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</si>
  <si>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</si>
  <si>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</si>
  <si>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</si>
  <si>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</si>
  <si>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</si>
  <si>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</si>
  <si>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</si>
  <si>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</si>
  <si>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</si>
  <si>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</si>
  <si>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</si>
  <si>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</si>
  <si>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</si>
  <si>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</si>
  <si>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</si>
  <si>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</si>
  <si>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</si>
  <si>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</si>
  <si>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</si>
  <si>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</si>
  <si>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</si>
  <si>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</si>
  <si>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</si>
  <si>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</si>
  <si>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</si>
  <si>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</si>
  <si>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</si>
  <si>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</si>
  <si>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</si>
  <si>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</si>
  <si>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</si>
  <si>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</si>
  <si>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</si>
  <si>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</si>
  <si>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</si>
  <si>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</si>
  <si>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</si>
  <si>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</si>
  <si>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</si>
  <si>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</si>
  <si>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</si>
  <si>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</si>
  <si>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</si>
  <si>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</si>
  <si>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</si>
  <si>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</si>
  <si>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</si>
  <si>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</si>
  <si>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</si>
  <si>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</si>
  <si>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</si>
  <si>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</si>
  <si>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</si>
  <si>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</si>
  <si>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</si>
  <si>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</si>
  <si>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</si>
  <si>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</si>
  <si>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</si>
  <si>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</si>
  <si>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</si>
  <si>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</si>
  <si>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</si>
  <si>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</si>
  <si>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</si>
  <si>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</si>
  <si>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</si>
  <si>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</si>
  <si>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</si>
  <si>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</si>
  <si>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</si>
  <si>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</si>
  <si>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</si>
  <si>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</si>
  <si>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</si>
  <si>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</si>
  <si>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</si>
  <si>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</si>
  <si>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</si>
  <si>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</si>
  <si>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</si>
  <si>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</si>
  <si>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</si>
  <si>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</si>
  <si>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</si>
  <si>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</si>
  <si>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</si>
  <si>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</si>
  <si>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</si>
  <si>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</si>
  <si>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</si>
  <si>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</si>
  <si>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</si>
  <si>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</si>
  <si>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</si>
  <si>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</si>
  <si>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</si>
  <si>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</si>
  <si>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</si>
  <si>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</si>
  <si>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</si>
  <si>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</si>
  <si>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</si>
  <si>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</si>
  <si>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</si>
  <si>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</si>
  <si>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</si>
  <si>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</si>
  <si>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</si>
  <si>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</si>
  <si>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</si>
  <si>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</si>
  <si>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</si>
  <si>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</si>
  <si>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</si>
  <si>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</si>
  <si>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</si>
  <si>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</si>
  <si>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</si>
  <si>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</si>
  <si>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</si>
  <si>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</si>
  <si>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</si>
  <si>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</si>
  <si>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</si>
  <si>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</si>
  <si>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</si>
  <si>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</si>
  <si>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</si>
  <si>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</si>
  <si>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</si>
  <si>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</si>
  <si>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</si>
  <si>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</si>
  <si>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</si>
  <si>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</si>
  <si>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</si>
  <si>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</si>
  <si>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</si>
  <si>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</si>
  <si>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</si>
  <si>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</si>
  <si>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</si>
  <si>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</si>
  <si>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</si>
  <si>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</si>
  <si>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</si>
  <si>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</si>
  <si>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</si>
  <si>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</si>
  <si>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</si>
  <si>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</si>
  <si>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</si>
  <si>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</si>
  <si>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</si>
  <si>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</si>
  <si>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</si>
  <si>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</si>
  <si>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</si>
  <si>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</si>
  <si>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</si>
  <si>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</si>
  <si>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</si>
  <si>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</si>
  <si>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</si>
  <si>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</si>
  <si>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</si>
  <si>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</si>
  <si>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</si>
  <si>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</si>
  <si>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</si>
  <si>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</si>
  <si>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</si>
  <si>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</si>
  <si>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</si>
  <si>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</si>
  <si>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</si>
  <si>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</si>
  <si>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</si>
  <si>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</si>
  <si>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</si>
  <si>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</si>
  <si>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</si>
  <si>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</si>
  <si>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</si>
  <si>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</si>
  <si>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</si>
  <si>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</si>
  <si>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</si>
  <si>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</si>
  <si>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</si>
  <si>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</si>
  <si>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</si>
  <si>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</si>
  <si>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</si>
  <si>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</si>
  <si>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</si>
  <si>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</si>
  <si>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</si>
  <si>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</si>
  <si>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</si>
  <si>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</si>
  <si>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</si>
  <si>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</si>
  <si>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</si>
  <si>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</si>
  <si>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</si>
  <si>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</si>
  <si>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</si>
  <si>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</si>
  <si>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</si>
  <si>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</si>
  <si>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</si>
  <si>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</si>
  <si>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</si>
  <si>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</si>
  <si>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</si>
  <si>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</si>
  <si>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</si>
  <si>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</si>
  <si>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</si>
  <si>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</si>
  <si>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</si>
  <si>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</si>
  <si>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</si>
  <si>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</si>
  <si>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</si>
  <si>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</si>
  <si>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</si>
  <si>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</si>
  <si>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</si>
  <si>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</si>
  <si>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</si>
  <si>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</si>
  <si>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</si>
  <si>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</si>
  <si>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</si>
  <si>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</si>
  <si>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</si>
  <si>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</si>
  <si>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</si>
  <si>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</si>
  <si>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</si>
  <si>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</si>
  <si>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</si>
  <si>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</si>
  <si>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</si>
  <si>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</si>
  <si>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</si>
  <si>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</si>
  <si>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</si>
  <si>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</si>
  <si>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</si>
  <si>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</si>
  <si>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</si>
  <si>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</si>
  <si>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</si>
  <si>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</si>
  <si>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</si>
  <si>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</si>
  <si>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</si>
  <si>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</si>
  <si>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</si>
  <si>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</si>
  <si>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</si>
  <si>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</si>
  <si>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</si>
  <si>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</si>
  <si>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</si>
  <si>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</si>
  <si>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</si>
  <si>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</si>
  <si>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</si>
  <si>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</si>
  <si>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</si>
  <si>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</si>
  <si>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</si>
  <si>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</si>
  <si>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</si>
  <si>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</si>
  <si>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</si>
  <si>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</si>
  <si>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</si>
  <si>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</si>
  <si>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</si>
  <si>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</si>
  <si>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</si>
  <si>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</si>
  <si>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</si>
  <si>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</si>
  <si>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</si>
  <si>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</si>
  <si>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</si>
  <si>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</si>
  <si>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</si>
  <si>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</si>
  <si>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</si>
  <si>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</si>
  <si>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</si>
  <si>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</si>
  <si>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</si>
  <si>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</si>
  <si>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</si>
  <si>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</si>
  <si>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</si>
  <si>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</si>
  <si>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</si>
  <si>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</si>
  <si>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</si>
  <si>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</si>
  <si>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</si>
  <si>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</si>
  <si>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</si>
  <si>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</si>
  <si>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</si>
  <si>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</si>
  <si>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</si>
  <si>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</si>
  <si>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</si>
  <si>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</si>
  <si>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</si>
  <si>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</si>
  <si>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</si>
  <si>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</si>
  <si>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</si>
  <si>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</si>
  <si>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</si>
  <si>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</si>
  <si>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</si>
  <si>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</si>
  <si>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</si>
  <si>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</si>
  <si>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</si>
  <si>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</si>
  <si>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</si>
  <si>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</si>
  <si>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</si>
  <si>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</si>
  <si>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</si>
  <si>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</si>
  <si>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</si>
  <si>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</si>
  <si>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</si>
  <si>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</si>
  <si>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</si>
  <si>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</si>
  <si>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</si>
  <si>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</si>
  <si>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</si>
  <si>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</si>
  <si>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</si>
  <si>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</si>
  <si>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</si>
  <si>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</si>
  <si>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</si>
  <si>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</si>
  <si>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</si>
  <si>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</si>
  <si>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</si>
  <si>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</si>
  <si>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</si>
  <si>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</si>
  <si>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</si>
  <si>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</si>
  <si>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</si>
  <si>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</si>
  <si>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</si>
  <si>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</si>
  <si>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</si>
  <si>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</si>
  <si>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</si>
  <si>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</si>
  <si>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</si>
  <si>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</si>
  <si>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</si>
  <si>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</si>
  <si>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</si>
  <si>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</si>
  <si>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</si>
  <si>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</si>
  <si>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</si>
  <si>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</si>
  <si>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</si>
  <si>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</si>
  <si>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</si>
  <si>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</si>
  <si>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</si>
  <si>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</si>
  <si>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</si>
  <si>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</si>
  <si>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</si>
  <si>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</si>
  <si>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</si>
  <si>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</si>
  <si>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</si>
  <si>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</si>
  <si>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</si>
  <si>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</si>
  <si>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</si>
  <si>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</si>
  <si>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</si>
  <si>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</si>
  <si>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</si>
  <si>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</si>
  <si>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</si>
  <si>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</si>
  <si>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</si>
  <si>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</si>
  <si>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</si>
  <si>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</si>
  <si>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</si>
  <si>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</si>
  <si>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</si>
  <si>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</si>
  <si>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</si>
  <si>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</si>
  <si>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</si>
  <si>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</si>
  <si>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</si>
  <si>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</si>
  <si>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</si>
  <si>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</si>
  <si>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</si>
  <si>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</si>
  <si>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</si>
  <si>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</si>
  <si>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</si>
  <si>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</si>
  <si>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</si>
  <si>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</si>
  <si>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</si>
  <si>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</si>
  <si>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</si>
  <si>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</si>
  <si>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</si>
  <si>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</si>
  <si>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</si>
  <si>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</si>
  <si>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</si>
  <si>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</si>
  <si>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</si>
  <si>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</si>
  <si>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</si>
  <si>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</si>
  <si>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</si>
  <si>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</si>
  <si>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</si>
  <si>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</si>
  <si>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</si>
  <si>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</si>
  <si>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</si>
  <si>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</si>
  <si>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</si>
  <si>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</si>
  <si>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</si>
  <si>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</si>
  <si>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</si>
  <si>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</si>
  <si>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</si>
  <si>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</si>
  <si>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</si>
  <si>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</si>
  <si>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</si>
  <si>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</si>
  <si>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</si>
  <si>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</si>
  <si>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</si>
  <si>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</si>
  <si>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</si>
  <si>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</si>
  <si>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</si>
  <si>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</si>
  <si>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</si>
  <si>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</si>
  <si>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</si>
  <si>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</si>
  <si>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</si>
  <si>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</si>
  <si>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</si>
  <si>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</si>
  <si>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</si>
  <si>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</si>
  <si>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</si>
  <si>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</si>
  <si>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</si>
  <si>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</si>
  <si>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</si>
  <si>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</si>
  <si>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</si>
  <si>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</si>
  <si>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</si>
  <si>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</si>
  <si>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</si>
  <si>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</si>
  <si>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</si>
  <si>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</si>
  <si>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</si>
  <si>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</si>
  <si>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</si>
  <si>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</si>
  <si>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</si>
  <si>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</si>
  <si>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</si>
  <si>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</si>
  <si>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</si>
  <si>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</si>
  <si>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</si>
  <si>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</si>
  <si>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</si>
  <si>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</si>
  <si>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</si>
  <si>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</si>
  <si>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</si>
  <si>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</si>
  <si>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</si>
  <si>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</si>
  <si>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</si>
  <si>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</si>
  <si>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</si>
  <si>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</si>
  <si>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</si>
  <si>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</si>
  <si>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</si>
  <si>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</si>
  <si>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</si>
  <si>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</si>
  <si>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</si>
  <si>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</si>
  <si>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</si>
  <si>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</si>
  <si>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</si>
  <si>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</si>
  <si>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</si>
  <si>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</si>
  <si>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</si>
  <si>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</si>
  <si>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</si>
  <si>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</si>
  <si>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</si>
  <si>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</si>
  <si>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</si>
  <si>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</si>
  <si>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</si>
  <si>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</si>
  <si>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</si>
  <si>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</si>
  <si>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</si>
  <si>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</si>
  <si>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</si>
  <si>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</si>
  <si>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</si>
  <si>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</si>
  <si>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</si>
  <si>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</si>
  <si>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</si>
  <si>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</si>
  <si>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</si>
  <si>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</si>
  <si>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</si>
  <si>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</si>
  <si>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</si>
  <si>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</si>
  <si>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</si>
  <si>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</si>
  <si>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</si>
  <si>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</si>
  <si>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</si>
  <si>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</si>
  <si>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</si>
  <si>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</si>
  <si>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</si>
  <si>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</si>
  <si>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</si>
  <si>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</si>
  <si>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</si>
  <si>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</si>
  <si>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</si>
  <si>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</si>
  <si>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</si>
  <si>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</si>
  <si>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</si>
  <si>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</si>
  <si>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</si>
  <si>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</si>
  <si>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</si>
  <si>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</si>
  <si>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</si>
  <si>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</si>
  <si>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</si>
  <si>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</si>
  <si>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</si>
  <si>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</si>
  <si>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</si>
  <si>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</si>
  <si>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</si>
  <si>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</si>
  <si>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</si>
  <si>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</si>
  <si>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</si>
  <si>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</si>
  <si>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</si>
  <si>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</si>
  <si>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</si>
  <si>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</si>
  <si>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</si>
  <si>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</si>
  <si>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</si>
  <si>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</si>
  <si>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</si>
  <si>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</si>
  <si>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</si>
  <si>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</si>
  <si>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</si>
  <si>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</si>
  <si>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</si>
  <si>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</si>
  <si>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</si>
  <si>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</si>
  <si>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</si>
  <si>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</si>
  <si>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</si>
  <si>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</si>
  <si>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</si>
  <si>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</si>
  <si>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</si>
  <si>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</si>
  <si>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</si>
  <si>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</si>
  <si>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</si>
  <si>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</si>
  <si>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</si>
  <si>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</si>
  <si>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</si>
  <si>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</si>
  <si>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</si>
  <si>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</si>
  <si>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</si>
  <si>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</si>
  <si>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</si>
  <si>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</si>
  <si>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</si>
  <si>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</si>
  <si>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</si>
  <si>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</si>
  <si>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</si>
  <si>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</si>
  <si>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</si>
  <si>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</si>
  <si>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</si>
  <si>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</si>
  <si>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</si>
  <si>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</si>
  <si>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</si>
  <si>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</si>
  <si>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</si>
  <si>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</si>
  <si>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</si>
  <si>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</si>
  <si>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</si>
  <si>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</si>
  <si>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</si>
  <si>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</si>
  <si>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</si>
  <si>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</si>
  <si>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</si>
  <si>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</si>
  <si>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</si>
  <si>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</si>
  <si>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</si>
  <si>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</si>
  <si>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</si>
  <si>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</si>
  <si>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</si>
  <si>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</si>
  <si>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</si>
  <si>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</si>
  <si>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</si>
  <si>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</si>
  <si>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</si>
  <si>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</si>
  <si>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</si>
  <si>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</si>
  <si>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</si>
  <si>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</si>
  <si>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</si>
  <si>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</si>
  <si>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</si>
  <si>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</si>
  <si>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</si>
  <si>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</si>
  <si>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</si>
  <si>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</si>
  <si>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</si>
  <si>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</si>
  <si>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</si>
  <si>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</si>
  <si>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</si>
  <si>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</si>
  <si>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</si>
  <si>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</si>
  <si>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</si>
  <si>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</si>
  <si>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</si>
  <si>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</si>
  <si>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</si>
  <si>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</si>
  <si>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</si>
  <si>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</si>
  <si>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</si>
  <si>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</si>
  <si>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</si>
  <si>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</si>
  <si>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</si>
  <si>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</si>
  <si>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</si>
  <si>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</si>
  <si>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</si>
  <si>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</si>
  <si>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</si>
  <si>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</si>
  <si>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</si>
  <si>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</si>
  <si>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</si>
  <si>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</si>
  <si>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</si>
  <si>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</si>
  <si>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</si>
  <si>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</si>
  <si>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</si>
  <si>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</si>
  <si>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</si>
  <si>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</si>
  <si>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</si>
  <si>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</si>
  <si>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</si>
  <si>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</si>
  <si>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</si>
  <si>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</si>
  <si>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</si>
  <si>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</si>
  <si>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</si>
  <si>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</si>
  <si>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</si>
  <si>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</si>
  <si>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</si>
  <si>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</si>
  <si>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</si>
  <si>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</si>
  <si>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</si>
  <si>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</si>
  <si>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</si>
  <si>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</si>
  <si>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</si>
  <si>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</si>
  <si>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</si>
  <si>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</si>
  <si>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</si>
  <si>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</si>
  <si>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</si>
  <si>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</si>
  <si>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</si>
  <si>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</si>
  <si>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</si>
  <si>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</si>
  <si>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</si>
  <si>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</si>
  <si>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</si>
  <si>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</si>
  <si>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</si>
  <si>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</si>
  <si>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</si>
  <si>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</si>
  <si>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</si>
  <si>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</si>
  <si>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</si>
  <si>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</si>
  <si>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</si>
  <si>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</si>
  <si>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</si>
  <si>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</si>
  <si>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</si>
  <si>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</si>
  <si>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</si>
  <si>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</si>
  <si>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</si>
  <si>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</si>
  <si>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</si>
  <si>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</si>
  <si>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</si>
  <si>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</si>
  <si>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</si>
  <si>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</si>
  <si>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</si>
  <si>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</si>
  <si>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</si>
  <si>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</si>
  <si>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</si>
  <si>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</si>
  <si>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</si>
  <si>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</si>
  <si>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</si>
  <si>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</si>
  <si>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</si>
  <si>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</si>
  <si>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</si>
  <si>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</si>
  <si>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</si>
  <si>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</si>
  <si>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</si>
  <si>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</si>
  <si>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</si>
  <si>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</si>
  <si>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</si>
  <si>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</si>
  <si>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</si>
  <si>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</si>
  <si>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</si>
  <si>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</si>
  <si>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</si>
  <si>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</si>
  <si>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</si>
  <si>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</si>
  <si>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</si>
  <si>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</si>
  <si>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</si>
  <si>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</si>
  <si>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</si>
  <si>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</si>
  <si>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</si>
  <si>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</si>
  <si>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</si>
  <si>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</si>
  <si>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</si>
  <si>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</si>
  <si>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</si>
  <si>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</si>
  <si>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</si>
  <si>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</si>
  <si>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</si>
  <si>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</si>
  <si>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</si>
  <si>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</si>
  <si>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</si>
  <si>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</si>
  <si>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</si>
  <si>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</si>
  <si>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</si>
  <si>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</si>
  <si>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</si>
  <si>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</si>
  <si>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</si>
  <si>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</si>
  <si>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</si>
  <si>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</si>
  <si>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</si>
  <si>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</si>
  <si>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</si>
  <si>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</si>
  <si>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</si>
  <si>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</si>
  <si>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</si>
  <si>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</si>
  <si>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</si>
  <si>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</si>
  <si>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</si>
  <si>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</si>
  <si>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</si>
  <si>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</si>
  <si>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</si>
  <si>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</si>
  <si>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</si>
  <si>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</si>
  <si>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</si>
  <si>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</si>
  <si>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</si>
  <si>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</si>
  <si>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</si>
  <si>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</si>
  <si>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</si>
  <si>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</si>
  <si>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</si>
  <si>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</si>
  <si>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</si>
  <si>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</si>
  <si>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</si>
  <si>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</si>
  <si>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</si>
  <si>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</si>
  <si>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</si>
  <si>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</si>
  <si>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</si>
  <si>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</si>
  <si>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</si>
  <si>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</si>
  <si>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</si>
  <si>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</si>
  <si>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</si>
  <si>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</si>
  <si>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</si>
  <si>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</si>
  <si>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</si>
  <si>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</si>
  <si>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</si>
  <si>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</si>
  <si>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</si>
  <si>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</si>
  <si>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</si>
  <si>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</si>
  <si>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</si>
  <si>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</si>
  <si>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</si>
  <si>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</si>
  <si>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</si>
  <si>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</si>
  <si>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</si>
  <si>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</si>
  <si>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</si>
  <si>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</si>
  <si>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</si>
  <si>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</si>
  <si>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</si>
  <si>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</si>
  <si>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</si>
  <si>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</si>
  <si>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</si>
  <si>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</si>
  <si>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</si>
  <si>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</si>
  <si>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</si>
  <si>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</si>
  <si>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</si>
  <si>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</si>
  <si>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</si>
  <si>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</si>
  <si>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</si>
  <si>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</si>
  <si>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</si>
  <si>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</si>
  <si>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</si>
  <si>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</si>
  <si>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</si>
  <si>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</si>
  <si>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</si>
  <si>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</si>
  <si>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</si>
  <si>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</si>
  <si>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</si>
  <si>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</si>
  <si>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</si>
  <si>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</si>
  <si>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</si>
  <si>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</si>
  <si>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</si>
  <si>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</si>
  <si>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</si>
  <si>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</si>
  <si>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</si>
  <si>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</si>
  <si>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</si>
  <si>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</si>
  <si>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</si>
  <si>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</si>
  <si>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</si>
  <si>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</si>
  <si>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</si>
  <si>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</si>
  <si>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</si>
  <si>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</si>
  <si>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</si>
  <si>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</si>
  <si>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</si>
  <si>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</si>
  <si>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</si>
  <si>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</si>
  <si>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</si>
  <si>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</si>
  <si>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</si>
  <si>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</si>
  <si>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</si>
  <si>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</si>
  <si>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</si>
  <si>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</si>
  <si>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</si>
  <si>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</si>
  <si>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</si>
  <si>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</si>
  <si>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</si>
  <si>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</si>
  <si>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</si>
  <si>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</si>
  <si>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</si>
  <si>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</si>
  <si>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</si>
  <si>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</si>
  <si>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</si>
  <si>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</si>
  <si>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</si>
  <si>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</si>
  <si>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</si>
  <si>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</si>
  <si>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</si>
  <si>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</si>
  <si>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</si>
  <si>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</si>
  <si>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</si>
  <si>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</si>
  <si>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</si>
  <si>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</si>
  <si>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</si>
  <si>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</si>
  <si>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</si>
  <si>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</si>
  <si>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</si>
  <si>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</si>
  <si>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</si>
  <si>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</si>
  <si>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</si>
  <si>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</si>
  <si>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</si>
  <si>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</si>
  <si>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</si>
  <si>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</si>
  <si>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</si>
  <si>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</si>
  <si>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</si>
  <si>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</si>
  <si>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</si>
  <si>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</si>
  <si>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</si>
  <si>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</si>
  <si>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</si>
  <si>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</si>
  <si>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</si>
  <si>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</si>
  <si>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</si>
  <si>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</si>
  <si>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</si>
  <si>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</si>
  <si>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</si>
  <si>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</si>
  <si>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</si>
  <si>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</si>
  <si>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</si>
  <si>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</si>
  <si>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</si>
  <si>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</si>
  <si>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</si>
  <si>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</si>
  <si>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</si>
  <si>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</si>
  <si>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</si>
  <si>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</si>
  <si>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</si>
  <si>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</si>
  <si>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</si>
  <si>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</si>
  <si>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</si>
  <si>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</si>
  <si>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</si>
  <si>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</si>
  <si>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</si>
  <si>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</si>
  <si>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</si>
  <si>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</si>
  <si>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</si>
  <si>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</si>
  <si>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</si>
  <si>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</si>
  <si>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</si>
  <si>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</si>
  <si>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</si>
  <si>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</si>
  <si>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</si>
  <si>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</si>
  <si>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</si>
  <si>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</si>
  <si>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</si>
  <si>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</si>
  <si>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</si>
  <si>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</si>
  <si>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</si>
  <si>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</si>
  <si>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</si>
  <si>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</si>
  <si>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</si>
  <si>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</si>
  <si>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</si>
  <si>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</si>
  <si>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</si>
  <si>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</si>
  <si>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</si>
  <si>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</si>
  <si>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</si>
  <si>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</si>
  <si>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</si>
  <si>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</si>
  <si>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</si>
  <si>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</si>
  <si>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</si>
  <si>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</si>
  <si>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</si>
  <si>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</si>
  <si>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</si>
  <si>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</si>
  <si>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</si>
  <si>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</si>
  <si>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</si>
  <si>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</si>
  <si>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</si>
  <si>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</si>
  <si>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</si>
  <si>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</si>
  <si>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</si>
  <si>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</si>
  <si>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</si>
  <si>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</si>
  <si>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</si>
  <si>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</si>
  <si>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</si>
  <si>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</si>
  <si>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</si>
  <si>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</si>
  <si>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</si>
  <si>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</si>
  <si>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</si>
  <si>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</si>
  <si>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</si>
  <si>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</si>
  <si>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</si>
  <si>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</si>
  <si>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</si>
  <si>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</si>
  <si>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</si>
  <si>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</si>
  <si>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</si>
  <si>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</si>
  <si>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</si>
  <si>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</si>
  <si>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</si>
  <si>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</si>
  <si>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</si>
  <si>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</si>
  <si>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</si>
  <si>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</si>
  <si>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</si>
  <si>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</si>
  <si>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</si>
  <si>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</si>
  <si>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</si>
  <si>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</si>
  <si>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</si>
  <si>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</si>
  <si>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</si>
  <si>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</si>
  <si>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</si>
  <si>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</si>
  <si>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</si>
  <si>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</si>
  <si>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</si>
  <si>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</si>
  <si>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</si>
  <si>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</si>
  <si>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</si>
  <si>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</si>
  <si>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</si>
  <si>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</si>
  <si>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</si>
  <si>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</si>
  <si>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</si>
  <si>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</si>
  <si>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</si>
  <si>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</si>
  <si>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</si>
  <si>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</si>
  <si>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</si>
  <si>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</si>
  <si>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</si>
  <si>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</si>
  <si>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</si>
  <si>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</si>
  <si>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</si>
  <si>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</si>
  <si>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</si>
  <si>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</si>
  <si>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</si>
  <si>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</si>
  <si>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</si>
  <si>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</si>
  <si>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</si>
  <si>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</si>
  <si>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</si>
  <si>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</si>
  <si>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</si>
  <si>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</si>
  <si>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</si>
  <si>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</si>
  <si>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</si>
  <si>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</si>
  <si>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</si>
  <si>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</si>
  <si>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</si>
  <si>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</si>
  <si>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</si>
  <si>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</si>
  <si>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</si>
  <si>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</si>
  <si>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</si>
  <si>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</si>
  <si>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</si>
  <si>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</si>
  <si>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</si>
  <si>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</si>
  <si>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</si>
  <si>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</si>
  <si>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</si>
  <si>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</si>
  <si>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</si>
  <si>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</si>
  <si>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</si>
  <si>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</si>
  <si>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</si>
  <si>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</si>
  <si>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</si>
  <si>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</si>
  <si>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</si>
  <si>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</si>
  <si>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</si>
  <si>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</si>
  <si>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</si>
  <si>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</si>
  <si>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</si>
  <si>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</si>
  <si>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</si>
  <si>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</si>
  <si>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</si>
  <si>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</si>
  <si>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</si>
  <si>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</si>
  <si>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</si>
  <si>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</si>
  <si>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</si>
  <si>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</si>
  <si>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</si>
  <si>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</si>
  <si>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</si>
  <si>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</si>
  <si>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</si>
  <si>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</si>
  <si>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</si>
  <si>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</si>
  <si>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</si>
  <si>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</si>
  <si>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</si>
  <si>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</si>
  <si>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</si>
  <si>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</si>
  <si>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</si>
  <si>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</si>
  <si>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</si>
  <si>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</si>
  <si>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</si>
  <si>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</si>
  <si>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</si>
  <si>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</si>
  <si>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</si>
  <si>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</si>
  <si>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</si>
  <si>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</si>
  <si>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</si>
  <si>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</si>
  <si>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</si>
  <si>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</si>
  <si>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</si>
  <si>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</si>
  <si>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</si>
  <si>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</si>
  <si>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</si>
  <si>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</si>
  <si>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</si>
  <si>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</si>
  <si>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</si>
  <si>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</si>
  <si>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</si>
  <si>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</si>
  <si>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</si>
  <si>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</si>
  <si>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</si>
  <si>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</si>
  <si>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</si>
  <si>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</si>
  <si>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</si>
  <si>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</si>
  <si>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</si>
  <si>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</si>
  <si>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</si>
  <si>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</si>
  <si>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</si>
  <si>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</si>
  <si>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</si>
  <si>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</si>
  <si>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</si>
  <si>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</si>
  <si>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</si>
  <si>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</si>
  <si>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</si>
  <si>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</si>
  <si>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</si>
  <si>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</si>
  <si>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</si>
  <si>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</si>
  <si>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</si>
  <si>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</si>
  <si>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</si>
  <si>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</si>
  <si>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</si>
  <si>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</si>
  <si>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</si>
  <si>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</si>
  <si>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</si>
  <si>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</si>
  <si>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</si>
  <si>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</si>
  <si>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</si>
  <si>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</si>
  <si>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</si>
  <si>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</si>
  <si>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</si>
  <si>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</si>
  <si>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</si>
  <si>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</si>
  <si>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</si>
  <si>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</si>
  <si>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</si>
  <si>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</si>
  <si>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</si>
  <si>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</si>
  <si>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</si>
  <si>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</si>
  <si>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</si>
  <si>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</si>
  <si>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</si>
  <si>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</si>
  <si>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</si>
  <si>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</si>
  <si>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</si>
  <si>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</si>
  <si>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</si>
  <si>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</si>
  <si>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</si>
  <si>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</si>
  <si>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</si>
  <si>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</si>
  <si>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</si>
  <si>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</si>
  <si>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</si>
  <si>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</si>
  <si>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</si>
  <si>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</si>
  <si>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</si>
  <si>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</si>
  <si>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</si>
  <si>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</si>
  <si>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</si>
  <si>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</si>
  <si>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</si>
  <si>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</si>
  <si>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</si>
  <si>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</si>
  <si>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</si>
  <si>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</si>
  <si>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</si>
  <si>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</si>
  <si>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</si>
  <si>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</si>
  <si>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</si>
  <si>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</si>
  <si>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</si>
  <si>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</si>
  <si>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</si>
  <si>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</si>
  <si>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</si>
  <si>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</si>
  <si>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</si>
  <si>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</si>
  <si>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</si>
  <si>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</si>
  <si>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</si>
  <si>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</si>
  <si>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</si>
  <si>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</si>
  <si>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</si>
  <si>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</si>
  <si>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</si>
  <si>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</si>
  <si>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</si>
  <si>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</si>
  <si>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</si>
  <si>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</si>
  <si>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</si>
  <si>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</si>
  <si>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</si>
  <si>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</si>
  <si>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</si>
  <si>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</si>
  <si>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</si>
  <si>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</si>
  <si>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</si>
  <si>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</si>
  <si>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</si>
  <si>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</si>
  <si>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</si>
  <si>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</si>
  <si>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</si>
  <si>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</si>
  <si>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</si>
  <si>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</si>
  <si>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</si>
  <si>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</si>
  <si>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</si>
  <si>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</si>
  <si>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</si>
  <si>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</si>
  <si>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</si>
  <si>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</si>
  <si>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</si>
  <si>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</si>
  <si>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</si>
  <si>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</si>
  <si>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</si>
  <si>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</si>
  <si>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</si>
  <si>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</si>
  <si>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</si>
  <si>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</si>
  <si>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</si>
  <si>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</si>
  <si>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</si>
  <si>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</si>
  <si>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</si>
  <si>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</si>
  <si>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</si>
  <si>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</si>
  <si>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</si>
  <si>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</si>
  <si>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</si>
  <si>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</si>
  <si>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</si>
  <si>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</si>
  <si>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</si>
  <si>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</si>
  <si>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</si>
  <si>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</si>
  <si>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</si>
  <si>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</si>
  <si>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</si>
  <si>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</si>
  <si>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</si>
  <si>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</si>
  <si>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</si>
  <si>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</si>
  <si>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</si>
  <si>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</si>
  <si>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</si>
  <si>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</si>
  <si>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</si>
  <si>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</si>
  <si>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</si>
  <si>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</si>
  <si>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</si>
  <si>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</si>
  <si>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</si>
  <si>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</si>
  <si>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</si>
  <si>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</si>
  <si>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</si>
  <si>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</si>
  <si>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</si>
  <si>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</si>
  <si>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</si>
  <si>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</si>
  <si>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</si>
  <si>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</si>
  <si>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</si>
  <si>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</si>
  <si>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</si>
  <si>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</si>
  <si>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</si>
  <si>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</si>
  <si>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</si>
  <si>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</si>
  <si>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</si>
  <si>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</si>
  <si>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</si>
  <si>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</si>
  <si>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</si>
  <si>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</si>
  <si>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</si>
  <si>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</si>
  <si>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</si>
  <si>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</si>
  <si>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</si>
  <si>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</si>
  <si>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</si>
  <si>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</si>
  <si>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</si>
  <si>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</si>
  <si>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</si>
  <si>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</si>
  <si>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</si>
  <si>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</si>
  <si>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</si>
  <si>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</si>
  <si>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</si>
  <si>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</si>
  <si>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</si>
  <si>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</si>
  <si>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</si>
  <si>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</si>
  <si>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</si>
  <si>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</si>
  <si>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</si>
  <si>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</si>
  <si>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</si>
  <si>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</si>
  <si>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</si>
  <si>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</si>
  <si>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</si>
  <si>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</si>
  <si>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</si>
  <si>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</si>
  <si>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</si>
  <si>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</si>
  <si>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</si>
  <si>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</si>
  <si>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</si>
  <si>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</si>
  <si>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</si>
  <si>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</si>
  <si>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</si>
  <si>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</si>
  <si>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</si>
  <si>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</si>
  <si>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</si>
  <si>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</si>
  <si>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</si>
  <si>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</si>
  <si>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</si>
  <si>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</si>
  <si>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</si>
  <si>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</si>
  <si>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</si>
  <si>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</si>
  <si>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</si>
  <si>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</si>
  <si>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</si>
  <si>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</si>
  <si>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</si>
  <si>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</si>
  <si>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</si>
  <si>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</si>
  <si>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</si>
  <si>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</si>
  <si>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</si>
  <si>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</si>
  <si>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</si>
  <si>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</si>
  <si>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</si>
  <si>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</si>
  <si>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</si>
  <si>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</si>
  <si>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</si>
  <si>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</si>
  <si>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</si>
  <si>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</si>
  <si>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</si>
  <si>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</si>
  <si>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</si>
  <si>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</si>
  <si>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</si>
  <si>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</si>
  <si>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</si>
  <si>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</si>
  <si>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</si>
  <si>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</si>
  <si>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</si>
  <si>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</si>
  <si>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</si>
  <si>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</si>
  <si>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</si>
  <si>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</si>
  <si>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</si>
  <si>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</si>
  <si>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</si>
  <si>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</si>
  <si>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</si>
  <si>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</si>
  <si>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</si>
  <si>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</si>
  <si>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</si>
  <si>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</si>
  <si>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</si>
  <si>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</si>
  <si>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</si>
  <si>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</si>
  <si>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</si>
  <si>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</si>
  <si>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</si>
  <si>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</si>
  <si>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</si>
  <si>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</si>
  <si>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</si>
  <si>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</si>
  <si>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</si>
  <si>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</si>
  <si>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</si>
  <si>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</si>
  <si>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</si>
  <si>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</si>
  <si>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</si>
  <si>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</si>
  <si>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</si>
  <si>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</si>
  <si>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</si>
  <si>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</si>
  <si>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</si>
  <si>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</si>
  <si>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</si>
  <si>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</si>
  <si>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</si>
  <si>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</si>
  <si>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</si>
  <si>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</si>
  <si>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</si>
  <si>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</si>
  <si>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</si>
  <si>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</si>
  <si>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</si>
  <si>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</si>
  <si>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</si>
  <si>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</si>
  <si>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</si>
  <si>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</si>
  <si>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</si>
  <si>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</si>
  <si>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</si>
  <si>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</si>
  <si>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</si>
  <si>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</si>
  <si>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</si>
  <si>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</si>
  <si>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</si>
  <si>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</si>
  <si>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</si>
  <si>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</si>
  <si>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</si>
  <si>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</si>
  <si>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</si>
  <si>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</si>
  <si>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</si>
  <si>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</si>
  <si>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</si>
  <si>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</si>
  <si>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</si>
  <si>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</si>
  <si>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</si>
  <si>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</si>
  <si>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</si>
  <si>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</si>
  <si>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</si>
  <si>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</si>
  <si>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</si>
  <si>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</si>
  <si>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</si>
  <si>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</si>
  <si>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</si>
  <si>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</si>
  <si>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</si>
  <si>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</si>
  <si>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</si>
  <si>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</si>
  <si>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</si>
  <si>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</si>
  <si>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</si>
  <si>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</si>
  <si>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</si>
  <si>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</si>
  <si>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</si>
  <si>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</si>
  <si>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</si>
  <si>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</si>
  <si>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</si>
  <si>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</si>
  <si>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</si>
  <si>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</si>
  <si>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</si>
  <si>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</si>
  <si>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</si>
  <si>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</si>
  <si>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</si>
  <si>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</si>
  <si>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</si>
  <si>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</si>
  <si>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</si>
  <si>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</si>
  <si>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</si>
  <si>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</si>
  <si>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</si>
  <si>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</si>
  <si>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</si>
  <si>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</si>
  <si>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</si>
  <si>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</si>
  <si>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</si>
  <si>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</si>
  <si>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</si>
  <si>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</si>
  <si>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</si>
  <si>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</si>
  <si>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</si>
  <si>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</si>
  <si>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</si>
  <si>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</si>
  <si>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</si>
  <si>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</si>
  <si>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</si>
  <si>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</si>
  <si>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</si>
  <si>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</si>
  <si>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</si>
  <si>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</si>
  <si>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</si>
  <si>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</si>
  <si>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</si>
  <si>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</si>
  <si>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</si>
  <si>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</si>
  <si>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</si>
  <si>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</si>
  <si>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</si>
  <si>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</si>
  <si>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</si>
  <si>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</si>
  <si>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</si>
  <si>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</si>
  <si>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</si>
  <si>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</si>
  <si>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</si>
  <si>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</si>
  <si>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</si>
  <si>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</si>
  <si>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</si>
  <si>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</si>
  <si>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</si>
  <si>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</si>
  <si>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</si>
  <si>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</si>
  <si>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</si>
  <si>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</si>
  <si>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</si>
  <si>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</si>
  <si>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</si>
  <si>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</si>
  <si>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</si>
  <si>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</si>
  <si>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</si>
  <si>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</si>
  <si>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</si>
  <si>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</si>
  <si>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</si>
  <si>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</si>
  <si>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</si>
  <si>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</si>
  <si>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</si>
  <si>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</si>
  <si>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</si>
  <si>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</si>
  <si>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</si>
  <si>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</si>
  <si>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</si>
  <si>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</si>
  <si>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</si>
  <si>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</si>
  <si>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</si>
  <si>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</si>
  <si>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</si>
  <si>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</si>
  <si>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</si>
  <si>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</si>
  <si>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</si>
  <si>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</si>
  <si>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</si>
  <si>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</si>
  <si>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</si>
  <si>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</si>
  <si>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</si>
  <si>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</si>
  <si>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</si>
  <si>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</si>
  <si>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</si>
  <si>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</si>
  <si>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</si>
  <si>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</si>
  <si>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</si>
  <si>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</si>
  <si>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</si>
  <si>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</si>
  <si>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</si>
  <si>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</si>
  <si>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</si>
  <si>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</si>
  <si>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</si>
  <si>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</si>
  <si>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</si>
  <si>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</si>
  <si>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</si>
  <si>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</si>
  <si>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</si>
  <si>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</si>
  <si>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</si>
  <si>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</si>
  <si>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</si>
  <si>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</si>
  <si>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</si>
  <si>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</si>
  <si>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</si>
  <si>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</si>
  <si>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</si>
  <si>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</si>
  <si>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</si>
  <si>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</si>
  <si>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</si>
  <si>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</si>
  <si>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</si>
  <si>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</si>
  <si>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</si>
  <si>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</si>
  <si>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</si>
  <si>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</si>
  <si>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</si>
  <si>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</si>
  <si>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</si>
  <si>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</si>
  <si>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</si>
  <si>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</si>
  <si>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</si>
  <si>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</si>
  <si>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</si>
  <si>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</si>
  <si>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</si>
  <si>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</si>
  <si>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</si>
  <si>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</si>
  <si>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</si>
  <si>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</si>
  <si>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</si>
  <si>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</si>
  <si>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</si>
  <si>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</si>
  <si>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</si>
  <si>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</si>
  <si>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</si>
  <si>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</si>
  <si>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</si>
  <si>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</si>
  <si>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</si>
  <si>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</si>
  <si>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</si>
  <si>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</si>
  <si>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</si>
  <si>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</si>
  <si>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</si>
  <si>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</si>
  <si>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</si>
  <si>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</si>
  <si>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</si>
  <si>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</si>
  <si>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</si>
  <si>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</si>
  <si>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</si>
  <si>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</si>
  <si>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</si>
  <si>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</si>
  <si>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</si>
  <si>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</si>
  <si>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</si>
  <si>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</si>
  <si>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</si>
  <si>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</si>
  <si>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</si>
  <si>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</si>
  <si>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</si>
  <si>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</si>
  <si>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</si>
  <si>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</si>
  <si>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</si>
  <si>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</si>
  <si>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</si>
  <si>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</si>
  <si>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</si>
  <si>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</si>
  <si>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</si>
  <si>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</si>
  <si>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</si>
  <si>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</si>
  <si>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</si>
  <si>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</si>
  <si>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</si>
  <si>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</si>
  <si>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</si>
  <si>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</si>
  <si>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</si>
  <si>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</si>
  <si>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</si>
  <si>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</si>
  <si>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</si>
  <si>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</si>
  <si>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</si>
  <si>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</si>
  <si>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</si>
  <si>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</si>
  <si>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</si>
  <si>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</si>
  <si>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</si>
  <si>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</si>
  <si>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</si>
  <si>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</si>
  <si>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</si>
  <si>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</si>
  <si>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</si>
  <si>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</si>
  <si>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</si>
  <si>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</si>
  <si>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</si>
  <si>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</si>
  <si>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</si>
  <si>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</si>
  <si>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</si>
  <si>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</si>
  <si>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</si>
  <si>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</si>
  <si>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</si>
  <si>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</si>
  <si>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</si>
  <si>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</si>
  <si>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</si>
  <si>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</si>
  <si>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</si>
  <si>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</si>
  <si>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</si>
  <si>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</si>
  <si>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</si>
  <si>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</si>
  <si>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</si>
  <si>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</si>
  <si>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</si>
  <si>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</si>
  <si>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</si>
  <si>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</si>
  <si>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</si>
  <si>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</si>
  <si>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</si>
  <si>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</si>
  <si>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</si>
  <si>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</si>
  <si>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</si>
  <si>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</si>
  <si>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</si>
  <si>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</si>
  <si>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</si>
  <si>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</si>
  <si>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</si>
  <si>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</si>
  <si>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</si>
  <si>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</si>
  <si>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</si>
  <si>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</si>
  <si>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</si>
  <si>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</si>
  <si>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</si>
  <si>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</si>
  <si>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</si>
  <si>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</si>
  <si>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</si>
  <si>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</si>
  <si>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</si>
  <si>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</si>
  <si>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</si>
  <si>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</si>
  <si>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</si>
  <si>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</si>
  <si>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</si>
  <si>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</si>
  <si>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</si>
  <si>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</si>
  <si>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</si>
  <si>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</si>
  <si>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</si>
  <si>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</si>
  <si>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</si>
  <si>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</si>
  <si>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</si>
  <si>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</si>
  <si>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</si>
  <si>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</si>
  <si>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</si>
  <si>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</si>
  <si>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</si>
  <si>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</si>
  <si>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</si>
  <si>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</si>
  <si>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</si>
  <si>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</si>
  <si>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</si>
  <si>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</si>
  <si>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</si>
  <si>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</si>
  <si>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</si>
  <si>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</si>
  <si>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</si>
  <si>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</si>
  <si>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</si>
  <si>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</si>
  <si>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</si>
  <si>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</si>
  <si>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</si>
  <si>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</si>
  <si>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</si>
  <si>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</si>
  <si>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</si>
  <si>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</si>
  <si>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</si>
  <si>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</si>
  <si>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</si>
  <si>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</si>
  <si>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</si>
  <si>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</si>
  <si>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</si>
  <si>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</si>
  <si>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</si>
  <si>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</si>
  <si>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</si>
  <si>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</si>
  <si>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</si>
  <si>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</si>
  <si>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</si>
  <si>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</si>
  <si>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</si>
  <si>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</si>
  <si>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</si>
  <si>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</si>
  <si>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</si>
  <si>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</si>
  <si>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</si>
  <si>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</si>
  <si>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</si>
  <si>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</si>
  <si>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</si>
  <si>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</si>
  <si>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</si>
  <si>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</si>
  <si>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</si>
  <si>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</si>
  <si>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</si>
  <si>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</si>
  <si>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</si>
  <si>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</si>
  <si>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</si>
  <si>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</si>
  <si>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</si>
  <si>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</si>
  <si>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</si>
  <si>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</si>
  <si>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</si>
  <si>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</si>
  <si>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</si>
  <si>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</si>
  <si>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</si>
  <si>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</si>
  <si>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</si>
  <si>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</si>
  <si>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</si>
  <si>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</si>
  <si>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</si>
  <si>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</si>
  <si>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</si>
  <si>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</si>
  <si>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</si>
  <si>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</si>
  <si>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</si>
  <si>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</si>
  <si>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</si>
  <si>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</si>
  <si>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</si>
  <si>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</si>
  <si>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</si>
  <si>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</si>
  <si>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</si>
  <si>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</si>
  <si>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</si>
  <si>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</si>
  <si>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</si>
  <si>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</si>
  <si>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</si>
  <si>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</si>
  <si>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</si>
  <si>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</si>
  <si>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</si>
  <si>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</si>
  <si>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</si>
  <si>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</si>
  <si>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</si>
  <si>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</si>
  <si>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</si>
  <si>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</si>
  <si>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</si>
  <si>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</si>
  <si>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</si>
  <si>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</si>
  <si>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</si>
  <si>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</si>
  <si>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</si>
  <si>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</si>
  <si>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</si>
  <si>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</si>
  <si>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</si>
  <si>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</si>
  <si>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</si>
  <si>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</si>
  <si>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</si>
  <si>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</si>
  <si>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</si>
  <si>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</si>
  <si>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</si>
  <si>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</si>
  <si>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</si>
  <si>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</si>
  <si>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</si>
  <si>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</si>
  <si>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</si>
  <si>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</si>
  <si>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</si>
  <si>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</si>
  <si>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</si>
  <si>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</si>
  <si>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</si>
  <si>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</si>
  <si>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</si>
  <si>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</si>
  <si>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</si>
  <si>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</si>
  <si>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</si>
  <si>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</si>
  <si>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</si>
  <si>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</si>
  <si>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</si>
  <si>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</si>
  <si>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</si>
  <si>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</si>
  <si>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</si>
  <si>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</si>
  <si>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</si>
  <si>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</si>
  <si>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</si>
  <si>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</si>
  <si>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</si>
  <si>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</si>
  <si>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</si>
  <si>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</si>
  <si>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</si>
  <si>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</si>
  <si>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</si>
  <si>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</si>
  <si>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</si>
  <si>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</si>
  <si>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</si>
  <si>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</si>
  <si>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</si>
  <si>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</si>
  <si>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</si>
  <si>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</si>
  <si>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</si>
  <si>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</si>
  <si>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</si>
  <si>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</si>
  <si>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</si>
  <si>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</si>
  <si>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</si>
  <si>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</si>
  <si>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</si>
  <si>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</si>
  <si>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</si>
  <si>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</si>
  <si>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</si>
  <si>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</si>
  <si>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</si>
  <si>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</si>
  <si>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</si>
  <si>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</si>
  <si>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</si>
  <si>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</si>
  <si>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</si>
  <si>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</si>
  <si>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</si>
  <si>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</si>
  <si>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</si>
  <si>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</si>
  <si>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</si>
  <si>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</si>
  <si>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</si>
  <si>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</si>
  <si>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</si>
  <si>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</si>
  <si>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</si>
  <si>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</si>
  <si>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</si>
  <si>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</si>
  <si>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</si>
  <si>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</si>
  <si>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</si>
  <si>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</si>
  <si>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</si>
  <si>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</si>
  <si>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</si>
  <si>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</si>
  <si>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</si>
  <si>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</si>
  <si>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</si>
  <si>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</si>
  <si>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</si>
  <si>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</si>
  <si>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</si>
  <si>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</si>
  <si>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</si>
  <si>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</si>
  <si>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</si>
  <si>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</si>
  <si>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</si>
  <si>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</si>
  <si>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</si>
  <si>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</si>
  <si>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</si>
  <si>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</si>
  <si>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</si>
  <si>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</si>
  <si>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</si>
  <si>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</si>
  <si>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</si>
  <si>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</si>
  <si>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</si>
  <si>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</si>
  <si>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</si>
  <si>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</si>
  <si>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</si>
  <si>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</si>
  <si>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</si>
  <si>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</si>
  <si>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</si>
  <si>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</si>
  <si>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</si>
  <si>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</si>
  <si>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</si>
  <si>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</si>
  <si>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</si>
  <si>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</si>
  <si>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</si>
  <si>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</si>
  <si>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</si>
  <si>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</si>
  <si>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</si>
  <si>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</si>
  <si>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</si>
  <si>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</si>
  <si>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</si>
  <si>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</si>
  <si>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</si>
  <si>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</si>
  <si>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</si>
  <si>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</si>
  <si>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</si>
  <si>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</si>
  <si>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</si>
  <si>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</si>
  <si>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</si>
  <si>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</si>
  <si>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</si>
  <si>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</si>
  <si>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</si>
  <si>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</si>
  <si>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</si>
  <si>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</si>
  <si>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</si>
  <si>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</si>
  <si>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</si>
  <si>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</si>
  <si>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</si>
  <si>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</si>
  <si>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</si>
  <si>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</si>
  <si>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</si>
  <si>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</si>
  <si>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</si>
  <si>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</si>
  <si>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</si>
  <si>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</si>
  <si>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</si>
  <si>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</si>
  <si>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</si>
  <si>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</si>
  <si>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</si>
  <si>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</si>
  <si>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</si>
  <si>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</si>
  <si>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</si>
  <si>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</si>
  <si>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</si>
  <si>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</si>
  <si>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</si>
  <si>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</si>
  <si>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</si>
  <si>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</si>
  <si>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</si>
  <si>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</si>
  <si>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</si>
  <si>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</si>
  <si>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</si>
  <si>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</si>
  <si>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</si>
  <si>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</si>
  <si>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</si>
  <si>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</si>
  <si>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</si>
  <si>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</si>
  <si>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</si>
  <si>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</si>
  <si>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</si>
  <si>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</si>
  <si>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</si>
  <si>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</si>
  <si>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</si>
  <si>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</si>
  <si>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</si>
  <si>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</si>
  <si>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</si>
  <si>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</si>
  <si>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</si>
  <si>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</si>
  <si>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</si>
  <si>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</si>
  <si>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</si>
  <si>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</si>
  <si>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</si>
  <si>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</si>
  <si>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</si>
  <si>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</si>
  <si>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</si>
  <si>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</si>
  <si>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</si>
  <si>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</si>
  <si>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</si>
  <si>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</si>
  <si>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</si>
  <si>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</si>
  <si>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</si>
  <si>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</si>
  <si>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</si>
  <si>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</si>
  <si>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</si>
  <si>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</si>
  <si>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</si>
  <si>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</si>
  <si>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</si>
  <si>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</si>
  <si>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</si>
  <si>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</si>
  <si>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</si>
  <si>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</si>
  <si>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</si>
  <si>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</si>
  <si>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</si>
  <si>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</si>
  <si>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</si>
  <si>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</si>
  <si>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</si>
  <si>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</si>
  <si>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</si>
  <si>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</si>
  <si>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</si>
  <si>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</si>
  <si>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</si>
  <si>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</si>
  <si>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</si>
  <si>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</si>
  <si>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</si>
  <si>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</si>
  <si>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</si>
  <si>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</si>
  <si>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</si>
  <si>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</si>
  <si>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</si>
  <si>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</si>
  <si>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</si>
  <si>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</si>
  <si>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</si>
  <si>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</si>
  <si>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</si>
  <si>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</si>
  <si>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</si>
  <si>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</si>
  <si>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</si>
  <si>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</si>
  <si>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</si>
  <si>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</si>
  <si>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</si>
  <si>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</si>
  <si>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</si>
  <si>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</si>
  <si>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</si>
  <si>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</si>
  <si>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</si>
  <si>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</si>
  <si>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</si>
  <si>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</si>
  <si>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</si>
  <si>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</si>
  <si>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</si>
  <si>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</si>
  <si>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</si>
  <si>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</si>
  <si>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</si>
  <si>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</si>
  <si>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</si>
  <si>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</si>
  <si>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</si>
  <si>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</si>
  <si>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</si>
  <si>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</si>
  <si>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</si>
  <si>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</si>
  <si>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</si>
  <si>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</si>
  <si>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</si>
  <si>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</si>
  <si>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</si>
  <si>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</si>
  <si>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</si>
  <si>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</si>
  <si>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</si>
  <si>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</si>
  <si>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</si>
  <si>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</si>
  <si>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</si>
  <si>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</si>
  <si>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</si>
  <si>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</si>
  <si>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</si>
  <si>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</si>
  <si>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</si>
  <si>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</si>
  <si>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</si>
  <si>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</si>
  <si>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</si>
  <si>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</si>
  <si>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</si>
  <si>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</si>
  <si>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</si>
  <si>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</si>
  <si>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</si>
  <si>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</si>
  <si>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</si>
  <si>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</si>
  <si>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</si>
  <si>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</si>
  <si>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</si>
  <si>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</si>
  <si>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</si>
  <si>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</si>
  <si>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</si>
  <si>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</si>
  <si>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</si>
  <si>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</si>
  <si>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</si>
  <si>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</si>
  <si>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</si>
  <si>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</si>
  <si>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</si>
  <si>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</si>
  <si>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</si>
  <si>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</si>
  <si>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</si>
  <si>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</si>
  <si>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</si>
  <si>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</si>
  <si>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</si>
  <si>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</si>
  <si>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</si>
  <si>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</si>
  <si>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</si>
  <si>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</si>
  <si>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</si>
  <si>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</si>
  <si>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</si>
  <si>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</si>
  <si>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</si>
  <si>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</si>
  <si>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</si>
  <si>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</si>
  <si>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</si>
  <si>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</si>
  <si>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</si>
  <si>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</si>
  <si>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</si>
  <si>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</si>
  <si>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</si>
  <si>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</si>
  <si>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</si>
  <si>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</si>
  <si>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</si>
  <si>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</si>
  <si>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</si>
  <si>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</si>
  <si>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</si>
  <si>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</si>
  <si>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</si>
  <si>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</si>
  <si>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</si>
  <si>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</si>
  <si>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</si>
  <si>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</si>
  <si>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</si>
  <si>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</si>
  <si>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</si>
  <si>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</si>
  <si>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</si>
  <si>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</si>
  <si>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</si>
  <si>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</si>
  <si>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</si>
  <si>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</si>
  <si>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</si>
  <si>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</si>
  <si>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</si>
  <si>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</si>
  <si>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</si>
  <si>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</si>
  <si>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</si>
  <si>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</si>
  <si>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</si>
  <si>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</si>
  <si>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</si>
  <si>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</si>
  <si>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</si>
  <si>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</si>
  <si>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</si>
  <si>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</si>
  <si>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</si>
  <si>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</si>
  <si>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</si>
  <si>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</si>
  <si>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</si>
  <si>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</si>
  <si>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</si>
  <si>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</si>
  <si>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</si>
  <si>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</si>
  <si>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</si>
  <si>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</si>
  <si>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</si>
  <si>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</si>
  <si>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</si>
  <si>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</si>
  <si>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</si>
  <si>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</si>
  <si>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</si>
  <si>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</si>
  <si>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</si>
  <si>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</si>
  <si>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</si>
  <si>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</si>
  <si>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</si>
  <si>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</si>
  <si>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</si>
  <si>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</si>
  <si>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</si>
  <si>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</si>
  <si>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</si>
  <si>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</si>
  <si>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</si>
  <si>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</si>
  <si>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</si>
  <si>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</si>
  <si>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</si>
  <si>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</si>
  <si>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</si>
  <si>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</si>
  <si>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</si>
  <si>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</si>
  <si>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</si>
  <si>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</si>
  <si>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</si>
  <si>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</si>
  <si>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</si>
  <si>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</si>
  <si>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</si>
  <si>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</si>
  <si>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</si>
  <si>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</si>
  <si>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</si>
  <si>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</si>
  <si>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</si>
  <si>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</si>
  <si>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</si>
  <si>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</si>
  <si>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</si>
  <si>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</si>
  <si>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</si>
  <si>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</si>
  <si>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</si>
  <si>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</si>
  <si>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</si>
  <si>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</si>
  <si>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</si>
  <si>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</si>
  <si>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</si>
  <si>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</si>
  <si>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</si>
  <si>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</si>
  <si>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</si>
  <si>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</si>
  <si>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</si>
  <si>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</si>
  <si>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</si>
  <si>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</si>
  <si>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</si>
  <si>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</si>
  <si>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</si>
  <si>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</si>
  <si>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</si>
  <si>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</si>
  <si>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</si>
  <si>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</si>
  <si>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</si>
  <si>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</si>
  <si>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</si>
  <si>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</si>
  <si>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</si>
  <si>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</si>
  <si>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</si>
  <si>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</si>
  <si>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</si>
  <si>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</si>
  <si>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</si>
  <si>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</si>
  <si>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</si>
  <si>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</si>
  <si>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</si>
  <si>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</si>
  <si>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</si>
  <si>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</si>
  <si>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</si>
  <si>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</si>
  <si>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</si>
  <si>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</si>
  <si>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</si>
  <si>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</si>
  <si>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</si>
  <si>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</si>
  <si>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</si>
  <si>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</si>
  <si>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</si>
  <si>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</si>
  <si>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</si>
  <si>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</si>
  <si>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</si>
  <si>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</si>
  <si>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</si>
  <si>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</si>
  <si>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</si>
  <si>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</si>
  <si>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</si>
  <si>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</si>
  <si>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</si>
  <si>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</si>
  <si>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</si>
  <si>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</si>
  <si>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</si>
  <si>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</si>
  <si>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</si>
  <si>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</si>
  <si>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</si>
  <si>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</si>
  <si>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</si>
  <si>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</si>
  <si>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</si>
  <si>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</si>
  <si>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</si>
  <si>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</si>
  <si>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</si>
  <si>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</si>
  <si>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</si>
  <si>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</si>
  <si>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</si>
  <si>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</si>
  <si>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</si>
  <si>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</si>
  <si>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</si>
  <si>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</si>
  <si>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</si>
  <si>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</si>
  <si>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</si>
  <si>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</si>
  <si>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</si>
  <si>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</si>
  <si>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</si>
  <si>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</si>
  <si>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</si>
  <si>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</si>
  <si>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</si>
  <si>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</si>
  <si>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</si>
  <si>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</si>
  <si>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</si>
  <si>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</si>
  <si>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</si>
  <si>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</si>
  <si>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</si>
  <si>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</si>
  <si>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</si>
  <si>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</si>
  <si>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</si>
  <si>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</si>
  <si>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</si>
  <si>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</si>
  <si>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</si>
  <si>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</si>
  <si>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</si>
  <si>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</si>
  <si>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</si>
  <si>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</si>
  <si>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</si>
  <si>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</si>
  <si>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</si>
  <si>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</si>
  <si>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</si>
  <si>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</si>
  <si>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</si>
  <si>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</si>
  <si>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</si>
  <si>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</si>
  <si>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</si>
  <si>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</si>
  <si>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</si>
  <si>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</si>
  <si>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</si>
  <si>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</si>
  <si>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</si>
  <si>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</si>
  <si>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</si>
  <si>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</si>
  <si>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</si>
  <si>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</si>
  <si>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</si>
  <si>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</si>
  <si>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</si>
  <si>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</si>
  <si>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</si>
  <si>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</si>
  <si>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</si>
  <si>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</si>
  <si>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</si>
  <si>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</si>
  <si>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</si>
  <si>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</si>
  <si>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</si>
  <si>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</si>
  <si>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</si>
  <si>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</si>
  <si>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</si>
  <si>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</si>
  <si>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</si>
  <si>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</si>
  <si>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</si>
  <si>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</si>
  <si>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</si>
  <si>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</si>
  <si>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</si>
  <si>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</si>
  <si>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</si>
  <si>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</si>
  <si>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</si>
  <si>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</si>
  <si>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</si>
  <si>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</si>
  <si>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</si>
  <si>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</si>
  <si>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</si>
  <si>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</si>
  <si>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</si>
  <si>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</si>
  <si>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</si>
  <si>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</si>
  <si>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</si>
  <si>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</si>
  <si>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</si>
  <si>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</si>
  <si>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</si>
  <si>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</si>
  <si>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</si>
  <si>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</si>
  <si>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</si>
  <si>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</si>
  <si>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</si>
  <si>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</si>
  <si>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</si>
  <si>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</si>
  <si>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</si>
  <si>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</si>
  <si>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</si>
  <si>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</si>
  <si>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</si>
  <si>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</si>
  <si>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</si>
  <si>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</si>
  <si>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</si>
  <si>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</si>
  <si>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</si>
  <si>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</si>
  <si>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</si>
  <si>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</si>
  <si>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</si>
  <si>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</si>
  <si>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</si>
  <si>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</si>
  <si>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</si>
  <si>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</si>
  <si>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</si>
  <si>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</si>
  <si>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</si>
  <si>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</si>
  <si>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</si>
  <si>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</si>
  <si>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</si>
  <si>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</si>
  <si>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</si>
  <si>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</si>
  <si>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</si>
  <si>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</si>
  <si>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</si>
  <si>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</si>
  <si>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</si>
  <si>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</si>
  <si>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</si>
  <si>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</si>
  <si>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</si>
  <si>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</si>
  <si>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</si>
  <si>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</si>
  <si>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</si>
  <si>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</si>
  <si>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</si>
  <si>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</si>
  <si>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</si>
  <si>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</si>
  <si>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</si>
  <si>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</si>
  <si>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</si>
  <si>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</si>
  <si>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</si>
  <si>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</si>
  <si>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</si>
  <si>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</si>
  <si>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</si>
  <si>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</si>
  <si>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</si>
  <si>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</si>
  <si>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</si>
  <si>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</si>
  <si>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</si>
  <si>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</si>
  <si>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</si>
  <si>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</si>
  <si>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</si>
  <si>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</si>
  <si>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</si>
  <si>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</si>
  <si>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</si>
  <si>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</si>
  <si>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</si>
  <si>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</si>
  <si>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</si>
  <si>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</si>
  <si>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</si>
  <si>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</si>
  <si>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</si>
  <si>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</si>
  <si>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</si>
  <si>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</si>
  <si>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</si>
  <si>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</si>
  <si>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</si>
  <si>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</si>
  <si>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</si>
  <si>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</si>
  <si>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</si>
  <si>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</si>
  <si>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</si>
  <si>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</si>
  <si>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</si>
  <si>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</si>
  <si>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</si>
  <si>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</si>
  <si>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</si>
  <si>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</si>
  <si>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</si>
  <si>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</si>
  <si>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</si>
  <si>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</si>
  <si>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</si>
  <si>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</si>
  <si>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</si>
  <si>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</si>
  <si>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</si>
  <si>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</si>
  <si>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</si>
  <si>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</si>
  <si>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</si>
  <si>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</si>
  <si>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</si>
  <si>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</si>
  <si>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</si>
  <si>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</si>
  <si>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</si>
  <si>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</si>
  <si>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</si>
  <si>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</si>
  <si>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</si>
  <si>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</si>
  <si>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</si>
  <si>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</si>
  <si>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</si>
  <si>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</si>
  <si>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</si>
  <si>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</si>
  <si>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</si>
  <si>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</si>
  <si>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</si>
  <si>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</si>
  <si>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</si>
  <si>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</si>
  <si>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</si>
  <si>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</si>
  <si>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</si>
  <si>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</si>
  <si>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</si>
  <si>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</si>
  <si>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</si>
  <si>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</si>
  <si>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</si>
  <si>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</si>
  <si>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</si>
  <si>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</si>
  <si>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</si>
  <si>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</si>
  <si>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</si>
  <si>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</si>
  <si>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</si>
  <si>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</si>
  <si>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</si>
  <si>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</si>
  <si>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</si>
  <si>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</si>
  <si>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</si>
  <si>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</si>
  <si>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</si>
  <si>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</si>
  <si>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</si>
  <si>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</si>
  <si>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</si>
  <si>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</si>
  <si>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</si>
  <si>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</si>
  <si>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</si>
  <si>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</si>
  <si>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</si>
  <si>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</si>
  <si>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</si>
  <si>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</si>
  <si>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</si>
  <si>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</si>
  <si>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</si>
  <si>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</si>
  <si>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</si>
  <si>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</si>
  <si>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</si>
  <si>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</si>
  <si>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</si>
  <si>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</si>
  <si>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</si>
  <si>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</si>
  <si>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</si>
  <si>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</si>
  <si>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</si>
  <si>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</si>
  <si>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</si>
  <si>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</si>
  <si>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</si>
  <si>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</si>
  <si>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</si>
  <si>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</si>
  <si>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</si>
  <si>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</si>
  <si>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</si>
  <si>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</si>
  <si>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</si>
  <si>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</si>
  <si>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</si>
  <si>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</si>
  <si>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</si>
  <si>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</si>
  <si>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</si>
  <si>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</si>
  <si>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</si>
  <si>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</si>
  <si>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</si>
  <si>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</si>
  <si>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</si>
  <si>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</si>
  <si>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</si>
  <si>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</si>
  <si>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</si>
  <si>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</si>
  <si>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</si>
  <si>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</si>
  <si>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</si>
  <si>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</si>
  <si>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</si>
  <si>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</si>
  <si>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</si>
  <si>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</si>
  <si>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</si>
  <si>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</si>
  <si>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</si>
  <si>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</si>
  <si>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</si>
  <si>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</si>
  <si>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</si>
  <si>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</si>
  <si>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</si>
  <si>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</si>
  <si>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</si>
  <si>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</si>
  <si>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</si>
  <si>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</si>
  <si>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</si>
  <si>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</si>
  <si>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</si>
  <si>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</si>
  <si>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</si>
  <si>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</si>
  <si>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</si>
  <si>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</si>
  <si>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</si>
  <si>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</si>
  <si>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</si>
  <si>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</si>
  <si>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</si>
  <si>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</si>
  <si>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</si>
  <si>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</si>
  <si>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</si>
  <si>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</si>
  <si>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</si>
  <si>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</si>
  <si>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</si>
  <si>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</si>
  <si>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</si>
  <si>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</si>
  <si>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</si>
  <si>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</si>
  <si>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</si>
  <si>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</si>
  <si>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</si>
  <si>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</si>
  <si>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</si>
  <si>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</si>
  <si>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</si>
  <si>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</si>
  <si>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</si>
  <si>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</si>
  <si>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</si>
  <si>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</si>
  <si>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</si>
  <si>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</si>
  <si>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</si>
  <si>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</si>
  <si>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</si>
  <si>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</si>
  <si>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</si>
  <si>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</si>
  <si>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</si>
  <si>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</si>
  <si>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</si>
  <si>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</si>
  <si>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</si>
  <si>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</si>
  <si>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</si>
  <si>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</si>
  <si>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</si>
  <si>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</si>
  <si>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</si>
  <si>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</si>
  <si>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</si>
  <si>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</si>
  <si>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</si>
  <si>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</si>
  <si>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</si>
  <si>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</si>
  <si>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</si>
  <si>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</si>
  <si>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</si>
  <si>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</si>
  <si>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</si>
  <si>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</si>
  <si>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</si>
  <si>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</si>
  <si>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</si>
  <si>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</si>
  <si>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</si>
  <si>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</si>
  <si>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</si>
  <si>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</si>
  <si>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</si>
  <si>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</si>
  <si>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</si>
  <si>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</si>
  <si>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</si>
  <si>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</si>
  <si>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</si>
  <si>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</si>
  <si>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</si>
  <si>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</si>
  <si>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</si>
  <si>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</si>
  <si>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</si>
  <si>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</si>
  <si>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</si>
  <si>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</si>
  <si>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</si>
  <si>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</si>
  <si>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</si>
  <si>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</si>
  <si>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</si>
  <si>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</si>
  <si>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</si>
  <si>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</si>
  <si>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</si>
  <si>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</si>
  <si>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</si>
  <si>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</si>
  <si>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</si>
  <si>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</si>
  <si>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</si>
  <si>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</si>
  <si>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</si>
  <si>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</si>
  <si>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</si>
  <si>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</si>
  <si>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</si>
  <si>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</si>
  <si>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</si>
  <si>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</si>
  <si>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</si>
  <si>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</si>
  <si>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</si>
  <si>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</si>
  <si>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</si>
  <si>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</si>
  <si>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</si>
  <si>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</si>
  <si>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</si>
  <si>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</si>
  <si>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</si>
  <si>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</si>
  <si>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</si>
  <si>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</si>
  <si>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</si>
  <si>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</si>
  <si>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</si>
  <si>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</si>
  <si>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</si>
  <si>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</si>
  <si>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</si>
  <si>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</si>
  <si>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</si>
  <si>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</si>
  <si>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</si>
  <si>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</si>
  <si>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</si>
  <si>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</si>
  <si>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</si>
  <si>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</si>
  <si>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</si>
  <si>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</si>
  <si>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</si>
  <si>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</si>
  <si>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</si>
  <si>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</si>
  <si>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</si>
  <si>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</si>
  <si>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</si>
  <si>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</si>
  <si>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</si>
  <si>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</si>
  <si>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</si>
  <si>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</si>
  <si>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</si>
  <si>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</si>
  <si>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</si>
  <si>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</si>
  <si>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</si>
  <si>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</si>
  <si>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</si>
  <si>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</si>
  <si>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</si>
  <si>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</si>
  <si>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</si>
  <si>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</si>
  <si>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</si>
  <si>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</si>
  <si>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</si>
  <si>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</si>
  <si>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</si>
  <si>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</si>
  <si>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</si>
  <si>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</si>
  <si>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</si>
  <si>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</si>
  <si>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</si>
  <si>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</si>
  <si>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</si>
  <si>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</si>
  <si>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</si>
  <si>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</si>
  <si>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</si>
  <si>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</si>
  <si>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</si>
  <si>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</si>
  <si>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</si>
  <si>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</si>
  <si>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</si>
  <si>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</si>
  <si>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</si>
  <si>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</si>
  <si>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</si>
  <si>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</si>
  <si>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</si>
  <si>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</si>
  <si>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</si>
  <si>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</si>
  <si>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</si>
  <si>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</si>
  <si>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</si>
  <si>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</si>
  <si>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</si>
  <si>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</si>
  <si>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</si>
  <si>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</si>
  <si>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</si>
  <si>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</si>
  <si>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</si>
  <si>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</si>
  <si>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</si>
  <si>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</si>
  <si>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</si>
  <si>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</si>
  <si>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</si>
  <si>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</si>
  <si>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</si>
  <si>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</si>
  <si>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</si>
  <si>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</si>
  <si>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</si>
  <si>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</si>
  <si>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</si>
  <si>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</si>
  <si>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</si>
  <si>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</si>
  <si>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</si>
  <si>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</si>
  <si>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</si>
  <si>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</si>
  <si>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</si>
  <si>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</si>
  <si>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</si>
  <si>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</si>
  <si>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</si>
  <si>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</si>
  <si>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</si>
  <si>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</si>
  <si>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</si>
  <si>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</si>
  <si>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</si>
  <si>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</si>
  <si>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</si>
  <si>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</si>
  <si>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</si>
  <si>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</si>
  <si>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</si>
  <si>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</si>
  <si>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</si>
  <si>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</si>
  <si>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</si>
  <si>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</si>
  <si>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</si>
  <si>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</si>
  <si>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</si>
  <si>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</si>
  <si>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</si>
  <si>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</si>
  <si>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</si>
  <si>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</si>
  <si>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</si>
  <si>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</si>
  <si>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</si>
  <si>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</si>
  <si>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</si>
  <si>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</si>
  <si>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</si>
  <si>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</si>
  <si>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</si>
  <si>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</si>
  <si>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</si>
  <si>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</si>
  <si>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</si>
  <si>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</si>
  <si>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</si>
  <si>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</si>
  <si>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</si>
  <si>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</si>
  <si>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</si>
  <si>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</si>
  <si>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</si>
  <si>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</si>
  <si>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</si>
  <si>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</si>
  <si>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</si>
  <si>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</si>
  <si>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</si>
  <si>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</si>
  <si>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</si>
  <si>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</si>
  <si>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</si>
  <si>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</si>
  <si>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</si>
  <si>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</si>
  <si>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</si>
  <si>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</si>
  <si>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</si>
  <si>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</si>
  <si>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</si>
  <si>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</si>
  <si>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</si>
  <si>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</si>
  <si>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</si>
  <si>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</si>
  <si>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</si>
  <si>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</si>
  <si>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</si>
  <si>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</si>
  <si>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</si>
  <si>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</si>
  <si>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</si>
  <si>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</si>
  <si>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</si>
  <si>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</si>
  <si>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</si>
  <si>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</si>
  <si>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</si>
  <si>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</si>
  <si>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</si>
  <si>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</si>
  <si>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</si>
  <si>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</si>
  <si>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</si>
  <si>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</si>
  <si>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</si>
  <si>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</si>
  <si>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</si>
  <si>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</si>
  <si>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</si>
  <si>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</si>
  <si>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</si>
  <si>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</si>
  <si>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</si>
  <si>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</si>
  <si>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</si>
  <si>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</si>
  <si>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</si>
  <si>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</si>
  <si>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</si>
  <si>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</si>
  <si>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</si>
  <si>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</si>
  <si>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</si>
  <si>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</si>
  <si>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</si>
  <si>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</si>
  <si>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</si>
  <si>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</si>
  <si>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</si>
  <si>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</si>
  <si>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</si>
  <si>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</si>
  <si>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</si>
  <si>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</si>
  <si>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</si>
  <si>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</si>
  <si>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</si>
  <si>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</si>
  <si>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</si>
  <si>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</si>
  <si>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</si>
  <si>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</si>
  <si>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</si>
  <si>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</si>
  <si>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</si>
  <si>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</si>
  <si>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</si>
  <si>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</si>
  <si>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</si>
  <si>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</si>
  <si>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</si>
  <si>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</si>
  <si>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</si>
  <si>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</si>
  <si>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</si>
  <si>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</si>
  <si>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</si>
  <si>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</si>
  <si>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</si>
  <si>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</si>
  <si>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</si>
  <si>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</si>
  <si>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</si>
  <si>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</si>
  <si>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</si>
  <si>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</si>
  <si>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</si>
  <si>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</si>
  <si>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</si>
  <si>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</si>
  <si>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</si>
  <si>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</si>
  <si>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</si>
  <si>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</si>
  <si>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</si>
  <si>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</si>
  <si>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</si>
  <si>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</si>
  <si>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</si>
  <si>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</si>
  <si>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</si>
  <si>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</si>
  <si>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</si>
  <si>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</si>
  <si>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</si>
  <si>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</si>
  <si>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</si>
  <si>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</si>
  <si>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</si>
  <si>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</si>
  <si>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</si>
  <si>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</si>
  <si>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</si>
  <si>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</si>
  <si>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</si>
  <si>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</si>
  <si>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</si>
  <si>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</si>
  <si>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</si>
  <si>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</si>
  <si>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</si>
  <si>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</si>
  <si>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</si>
  <si>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</si>
  <si>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</si>
  <si>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</si>
  <si>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</si>
  <si>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</si>
  <si>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</si>
  <si>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</si>
  <si>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</si>
  <si>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</si>
  <si>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</si>
  <si>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</si>
  <si>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</si>
  <si>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</si>
  <si>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</si>
  <si>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</si>
  <si>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</si>
  <si>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</si>
  <si>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</si>
  <si>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</si>
  <si>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</si>
  <si>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</si>
  <si>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</si>
  <si>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</si>
  <si>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</si>
  <si>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</si>
  <si>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</si>
  <si>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</si>
  <si>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</si>
  <si>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</si>
  <si>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</si>
  <si>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</si>
  <si>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</si>
  <si>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</si>
  <si>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</si>
  <si>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</si>
  <si>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</si>
  <si>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</si>
  <si>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</si>
  <si>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</si>
  <si>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</si>
  <si>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</si>
  <si>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</si>
  <si>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</si>
  <si>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</si>
  <si>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</si>
  <si>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</si>
  <si>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</si>
  <si>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</si>
  <si>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</si>
  <si>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</si>
  <si>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</si>
  <si>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</si>
  <si>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</si>
  <si>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</si>
  <si>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</si>
  <si>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</si>
  <si>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</si>
  <si>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</si>
  <si>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</si>
  <si>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</si>
  <si>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</si>
  <si>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</si>
  <si>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</si>
  <si>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</si>
  <si>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</si>
  <si>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</si>
  <si>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</si>
  <si>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</si>
  <si>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</si>
  <si>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</si>
  <si>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</si>
  <si>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</si>
  <si>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</si>
  <si>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</si>
  <si>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</si>
  <si>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</si>
  <si>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</si>
  <si>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</si>
  <si>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</si>
  <si>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</si>
  <si>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</si>
  <si>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</si>
  <si>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</si>
  <si>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</si>
  <si>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</si>
  <si>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</si>
  <si>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</si>
  <si>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</si>
  <si>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</si>
  <si>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</si>
  <si>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</si>
  <si>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</si>
  <si>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</si>
  <si>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</si>
  <si>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</si>
  <si>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</si>
  <si>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</si>
  <si>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</si>
  <si>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</si>
  <si>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</si>
  <si>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</si>
  <si>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</si>
  <si>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</si>
  <si>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</si>
  <si>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</si>
  <si>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</si>
  <si>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</si>
  <si>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</si>
  <si>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</si>
  <si>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</si>
  <si>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</si>
  <si>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</si>
  <si>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</si>
  <si>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</si>
  <si>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</si>
  <si>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</si>
  <si>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</si>
  <si>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</si>
  <si>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</si>
  <si>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</si>
  <si>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</si>
  <si>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</si>
  <si>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</si>
  <si>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</si>
  <si>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</si>
  <si>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</si>
  <si>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</si>
  <si>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</si>
  <si>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</si>
  <si>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</si>
  <si>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</si>
  <si>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</si>
  <si>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</si>
  <si>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</si>
  <si>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</si>
  <si>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</si>
  <si>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</si>
  <si>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</si>
  <si>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</si>
  <si>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</si>
  <si>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</si>
  <si>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</si>
  <si>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</si>
  <si>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</si>
  <si>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</si>
  <si>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</si>
  <si>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</si>
  <si>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</si>
  <si>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</si>
  <si>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</si>
  <si>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</si>
  <si>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</si>
  <si>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</si>
  <si>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</si>
  <si>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</si>
  <si>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</si>
  <si>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</si>
  <si>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</si>
  <si>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</si>
  <si>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</si>
  <si>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</si>
  <si>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</si>
  <si>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</si>
  <si>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</si>
  <si>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</si>
  <si>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</si>
  <si>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</si>
  <si>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</si>
  <si>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</si>
  <si>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</si>
  <si>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</si>
  <si>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</si>
  <si>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</si>
  <si>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</si>
  <si>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</si>
  <si>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</si>
  <si>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</si>
  <si>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</si>
  <si>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</si>
  <si>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</si>
  <si>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</si>
  <si>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</si>
  <si>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</si>
  <si>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</si>
  <si>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</si>
  <si>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</si>
  <si>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</si>
  <si>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</si>
  <si>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</si>
  <si>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</si>
  <si>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</si>
  <si>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</si>
  <si>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</si>
  <si>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</si>
  <si>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</si>
  <si>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</si>
  <si>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</si>
  <si>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</si>
  <si>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</si>
  <si>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</si>
  <si>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</si>
  <si>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</si>
  <si>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</si>
  <si>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</si>
  <si>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</si>
  <si>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</si>
  <si>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</si>
  <si>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</si>
  <si>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</si>
  <si>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</si>
  <si>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</si>
  <si>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</si>
  <si>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</si>
  <si>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</si>
  <si>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</si>
  <si>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</si>
  <si>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</si>
  <si>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</si>
  <si>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</si>
  <si>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</si>
  <si>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</si>
  <si>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</si>
  <si>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</si>
  <si>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</si>
  <si>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</si>
  <si>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</si>
  <si>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</si>
  <si>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</si>
  <si>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</si>
  <si>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</si>
  <si>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</si>
  <si>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</si>
  <si>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</si>
  <si>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</si>
  <si>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</si>
  <si>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</si>
  <si>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</si>
  <si>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</si>
  <si>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</si>
  <si>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</si>
  <si>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</si>
  <si>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</si>
  <si>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</si>
  <si>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</si>
  <si>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</si>
  <si>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</si>
  <si>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</si>
  <si>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</si>
  <si>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</si>
  <si>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</si>
  <si>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</si>
  <si>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</si>
  <si>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</si>
  <si>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</si>
  <si>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</si>
  <si>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</si>
  <si>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</si>
  <si>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</si>
  <si>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</si>
  <si>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</si>
  <si>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</si>
  <si>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</si>
  <si>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</si>
  <si>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</si>
  <si>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</si>
  <si>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</si>
  <si>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</si>
  <si>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</si>
  <si>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</si>
  <si>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</si>
  <si>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</si>
  <si>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</si>
  <si>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</si>
  <si>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</si>
  <si>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</si>
  <si>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</si>
  <si>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</si>
  <si>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</si>
  <si>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</si>
  <si>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</si>
  <si>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</si>
  <si>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</si>
  <si>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</si>
  <si>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</si>
  <si>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</si>
  <si>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</si>
  <si>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</si>
  <si>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</si>
  <si>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</si>
  <si>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</si>
  <si>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</si>
  <si>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</si>
  <si>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</si>
  <si>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</si>
  <si>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</si>
  <si>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</si>
  <si>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</si>
  <si>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</si>
  <si>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</si>
  <si>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</si>
  <si>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</si>
  <si>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</si>
  <si>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</si>
  <si>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</si>
  <si>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</si>
  <si>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</si>
  <si>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</si>
  <si>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</si>
  <si>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</si>
  <si>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</si>
  <si>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</si>
  <si>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</si>
  <si>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</si>
  <si>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</si>
  <si>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</si>
  <si>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</si>
  <si>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</si>
  <si>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</si>
  <si>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</si>
  <si>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</si>
  <si>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</si>
  <si>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</si>
  <si>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</si>
  <si>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</si>
  <si>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</si>
  <si>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</si>
  <si>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</si>
  <si>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</si>
  <si>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</si>
  <si>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</si>
  <si>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</si>
  <si>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</si>
  <si>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</si>
  <si>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</si>
  <si>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</si>
  <si>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</si>
  <si>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</si>
  <si>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</si>
  <si>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</si>
  <si>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</si>
  <si>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</si>
  <si>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</si>
  <si>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</si>
  <si>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</si>
  <si>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</si>
  <si>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</si>
  <si>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</si>
  <si>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</si>
  <si>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</si>
  <si>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</si>
  <si>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</si>
  <si>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</si>
  <si>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</si>
  <si>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</si>
  <si>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</si>
  <si>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</si>
  <si>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</si>
  <si>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</si>
  <si>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</si>
  <si>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</si>
  <si>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</si>
  <si>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</si>
  <si>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</si>
  <si>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</si>
  <si>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</si>
  <si>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</si>
  <si>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</si>
  <si>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</si>
  <si>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</si>
  <si>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</si>
  <si>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</si>
  <si>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</si>
  <si>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</si>
  <si>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</si>
  <si>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</si>
  <si>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</si>
  <si>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</si>
  <si>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</si>
  <si>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</si>
  <si>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</si>
  <si>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</si>
  <si>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</si>
  <si>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</si>
  <si>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</si>
  <si>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</si>
  <si>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</si>
  <si>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</si>
  <si>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</si>
  <si>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</si>
  <si>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</si>
  <si>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</si>
  <si>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</si>
  <si>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</si>
  <si>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</si>
  <si>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</si>
  <si>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</si>
  <si>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</si>
  <si>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</si>
  <si>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</si>
  <si>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</si>
  <si>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</si>
  <si>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</si>
  <si>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</si>
  <si>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</si>
  <si>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</si>
  <si>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</si>
  <si>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</si>
  <si>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</si>
  <si>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</si>
  <si>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</si>
  <si>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</si>
  <si>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</si>
  <si>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</si>
  <si>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</si>
  <si>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</si>
  <si>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</si>
  <si>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</si>
  <si>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</si>
  <si>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</si>
  <si>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</si>
  <si>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</si>
  <si>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</si>
  <si>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</si>
  <si>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</si>
  <si>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</si>
  <si>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</si>
  <si>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</si>
  <si>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</si>
  <si>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</si>
  <si>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</si>
  <si>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</si>
  <si>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</si>
  <si>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</si>
  <si>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</si>
  <si>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</si>
  <si>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</si>
  <si>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</si>
  <si>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</si>
  <si>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</si>
  <si>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</si>
  <si>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</si>
  <si>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</si>
  <si>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</si>
  <si>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</si>
  <si>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</si>
  <si>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</si>
  <si>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</si>
  <si>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</si>
  <si>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</si>
  <si>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</si>
  <si>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</si>
  <si>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</si>
  <si>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</si>
  <si>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</si>
  <si>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</si>
  <si>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</si>
  <si>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</si>
  <si>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</si>
  <si>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</si>
  <si>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</si>
  <si>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</si>
  <si>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</si>
  <si>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</si>
  <si>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</si>
  <si>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</si>
  <si>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</si>
  <si>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</si>
  <si>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</si>
  <si>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</si>
  <si>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</si>
  <si>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</si>
  <si>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</si>
  <si>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</si>
  <si>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</si>
  <si>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</si>
  <si>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</si>
  <si>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</si>
  <si>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</si>
  <si>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</si>
  <si>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</si>
  <si>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</si>
  <si>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</si>
  <si>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</si>
  <si>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</si>
  <si>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</si>
  <si>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</si>
  <si>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</si>
  <si>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</si>
  <si>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</si>
  <si>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</si>
  <si>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</si>
  <si>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</si>
  <si>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</si>
  <si>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</si>
  <si>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</si>
  <si>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</si>
  <si>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</si>
  <si>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</si>
  <si>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</si>
  <si>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</si>
  <si>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</si>
  <si>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</si>
  <si>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</si>
  <si>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</si>
  <si>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</si>
  <si>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</si>
  <si>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</si>
  <si>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</si>
  <si>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</si>
  <si>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</si>
  <si>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</si>
  <si>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</si>
  <si>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</si>
  <si>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</si>
  <si>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</si>
  <si>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</si>
  <si>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</si>
  <si>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</si>
  <si>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</si>
  <si>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</si>
  <si>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</si>
  <si>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</si>
  <si>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</si>
  <si>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</si>
  <si>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</si>
  <si>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</si>
  <si>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</si>
  <si>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</si>
  <si>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</si>
  <si>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</si>
  <si>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</si>
  <si>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</si>
  <si>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</si>
  <si>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</si>
  <si>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</si>
  <si>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</si>
  <si>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</si>
  <si>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</si>
  <si>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</si>
  <si>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</si>
  <si>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</si>
  <si>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</si>
  <si>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</si>
  <si>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</si>
  <si>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</si>
  <si>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</si>
  <si>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</si>
  <si>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</si>
  <si>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</si>
  <si>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</si>
  <si>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</si>
  <si>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</si>
  <si>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</si>
  <si>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</si>
  <si>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</si>
  <si>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</si>
  <si>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</si>
  <si>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</si>
  <si>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</si>
  <si>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</si>
  <si>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</si>
  <si>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</si>
  <si>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</si>
  <si>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</si>
  <si>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</si>
  <si>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</si>
  <si>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</si>
  <si>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</si>
  <si>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</si>
  <si>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</si>
  <si>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</si>
  <si>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</si>
  <si>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</si>
  <si>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</si>
  <si>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</si>
  <si>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</si>
  <si>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</si>
  <si>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</si>
  <si>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</si>
  <si>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</si>
  <si>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</si>
  <si>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</si>
  <si>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</si>
  <si>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</si>
  <si>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</si>
  <si>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</si>
  <si>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</si>
  <si>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</si>
  <si>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</si>
  <si>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</si>
  <si>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</si>
  <si>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</si>
  <si>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</si>
  <si>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</si>
  <si>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</si>
  <si>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</si>
  <si>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</si>
  <si>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</si>
  <si>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</si>
  <si>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</si>
  <si>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</si>
  <si>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</si>
  <si>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</si>
  <si>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</si>
  <si>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</si>
  <si>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</si>
  <si>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</si>
  <si>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</si>
  <si>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</si>
  <si>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</si>
  <si>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</si>
  <si>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</si>
  <si>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</si>
  <si>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</si>
  <si>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</si>
  <si>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</si>
  <si>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</si>
  <si>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</si>
  <si>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</si>
  <si>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</si>
  <si>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</si>
  <si>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</si>
  <si>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</si>
  <si>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</si>
  <si>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</si>
  <si>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</si>
  <si>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</si>
  <si>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</si>
  <si>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</si>
  <si>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</si>
  <si>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</si>
  <si>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</si>
  <si>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</si>
  <si>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</si>
  <si>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</si>
  <si>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</si>
  <si>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</si>
  <si>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</si>
  <si>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</si>
  <si>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</si>
  <si>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</si>
  <si>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</si>
  <si>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</si>
  <si>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</si>
  <si>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</si>
  <si>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</si>
  <si>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</si>
  <si>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</si>
  <si>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</si>
  <si>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</si>
  <si>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</si>
  <si>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</si>
  <si>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</si>
  <si>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</si>
  <si>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</si>
  <si>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</si>
  <si>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</si>
  <si>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</si>
  <si>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</si>
  <si>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</si>
  <si>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</si>
  <si>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</si>
  <si>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</si>
  <si>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</si>
  <si>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</si>
  <si>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</si>
  <si>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</si>
  <si>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</si>
  <si>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</si>
  <si>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</si>
  <si>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</si>
  <si>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</si>
  <si>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</si>
  <si>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</si>
  <si>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</si>
  <si>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</si>
  <si>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</si>
  <si>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</si>
  <si>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</si>
  <si>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</si>
  <si>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</si>
  <si>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</si>
  <si>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</si>
  <si>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</si>
  <si>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</si>
  <si>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</si>
  <si>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</si>
  <si>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</si>
  <si>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</si>
  <si>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</si>
  <si>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</si>
  <si>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</si>
  <si>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</si>
  <si>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</si>
  <si>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</si>
  <si>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</si>
  <si>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</si>
  <si>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</si>
  <si>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</si>
  <si>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</si>
  <si>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</si>
  <si>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</si>
  <si>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</si>
  <si>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</si>
  <si>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</si>
  <si>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</si>
  <si>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</si>
  <si>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</si>
  <si>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</si>
  <si>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</si>
  <si>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</si>
  <si>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</si>
  <si>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</si>
  <si>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</si>
  <si>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</si>
  <si>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</si>
  <si>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</si>
  <si>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</si>
  <si>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</si>
  <si>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</si>
  <si>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</si>
  <si>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</si>
  <si>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</si>
  <si>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</si>
  <si>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</si>
  <si>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</si>
  <si>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</si>
  <si>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</si>
  <si>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</si>
  <si>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</si>
  <si>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</si>
  <si>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</si>
  <si>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</si>
  <si>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</si>
  <si>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</si>
  <si>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</si>
  <si>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</si>
  <si>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</si>
  <si>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</si>
  <si>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</si>
  <si>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</si>
  <si>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</si>
  <si>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</si>
  <si>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</si>
  <si>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</si>
  <si>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</si>
  <si>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</si>
  <si>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</si>
  <si>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</si>
  <si>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</si>
  <si>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</si>
  <si>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</si>
  <si>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</si>
  <si>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</si>
  <si>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</si>
  <si>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</si>
  <si>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</si>
  <si>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</si>
  <si>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</si>
  <si>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</si>
  <si>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</si>
  <si>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</si>
  <si>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</si>
  <si>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</si>
  <si>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</si>
  <si>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</si>
  <si>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</si>
  <si>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</si>
  <si>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</si>
  <si>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</si>
  <si>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</si>
  <si>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</si>
  <si>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</si>
  <si>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</si>
  <si>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</si>
  <si>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</si>
  <si>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</si>
  <si>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</si>
  <si>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</si>
  <si>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</si>
  <si>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</si>
  <si>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</si>
  <si>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</si>
  <si>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</si>
  <si>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</si>
  <si>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</si>
  <si>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</si>
  <si>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</si>
  <si>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</si>
  <si>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</si>
  <si>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</si>
  <si>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</si>
  <si>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</si>
  <si>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</si>
  <si>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</si>
  <si>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</si>
  <si>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</si>
  <si>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</si>
  <si>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</si>
  <si>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</si>
  <si>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</si>
  <si>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</si>
  <si>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</si>
  <si>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</si>
  <si>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</si>
  <si>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</si>
  <si>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</si>
  <si>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</si>
  <si>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</si>
  <si>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</si>
  <si>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</si>
  <si>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</si>
  <si>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</si>
  <si>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</si>
  <si>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</si>
  <si>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</si>
  <si>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</si>
  <si>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</si>
  <si>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</si>
  <si>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</si>
  <si>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</si>
  <si>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</si>
  <si>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</si>
  <si>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</si>
  <si>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</si>
  <si>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</si>
  <si>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</si>
  <si>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</si>
  <si>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</si>
  <si>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</si>
  <si>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</si>
  <si>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</si>
  <si>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</si>
  <si>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</si>
  <si>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</si>
  <si>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</si>
  <si>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</si>
  <si>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</si>
  <si>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</si>
  <si>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</si>
  <si>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</si>
  <si>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</si>
  <si>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</si>
  <si>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</si>
  <si>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</si>
  <si>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</si>
  <si>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</si>
  <si>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</si>
  <si>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</si>
  <si>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</si>
  <si>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</si>
  <si>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</si>
  <si>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</si>
  <si>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</si>
  <si>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</si>
  <si>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</si>
  <si>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</si>
  <si>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</si>
  <si>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</si>
  <si>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</si>
  <si>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</si>
  <si>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</si>
  <si>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</si>
  <si>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</si>
  <si>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</si>
  <si>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</si>
  <si>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</si>
  <si>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</si>
  <si>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</si>
  <si>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</si>
  <si>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</si>
  <si>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</si>
  <si>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</si>
  <si>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</si>
  <si>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</si>
  <si>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</si>
  <si>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</si>
  <si>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</si>
  <si>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</si>
  <si>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</si>
  <si>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</si>
  <si>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</si>
  <si>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</si>
  <si>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</si>
  <si>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</si>
  <si>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</si>
  <si>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</si>
  <si>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</si>
  <si>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</si>
  <si>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</si>
  <si>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</si>
  <si>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</si>
  <si>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</si>
  <si>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</si>
  <si>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</si>
  <si>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</si>
  <si>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</si>
  <si>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</si>
  <si>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</si>
  <si>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</si>
  <si>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</si>
  <si>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</si>
  <si>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</si>
  <si>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</si>
  <si>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</si>
  <si>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</si>
  <si>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</si>
  <si>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</si>
  <si>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</si>
  <si>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</si>
  <si>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</si>
  <si>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</si>
  <si>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</si>
  <si>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</si>
  <si>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</si>
  <si>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</si>
  <si>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</si>
  <si>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</si>
  <si>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</si>
  <si>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</si>
  <si>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</si>
  <si>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</si>
  <si>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</si>
  <si>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</si>
  <si>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</si>
  <si>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</si>
  <si>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</si>
  <si>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</si>
  <si>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</si>
  <si>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</si>
  <si>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</si>
  <si>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</si>
  <si>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</si>
  <si>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</si>
  <si>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</si>
  <si>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</si>
  <si>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</si>
  <si>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</si>
  <si>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</si>
  <si>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</si>
  <si>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</si>
  <si>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</si>
  <si>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</si>
  <si>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</si>
  <si>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</si>
  <si>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</si>
  <si>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</si>
  <si>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</si>
  <si>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</si>
  <si>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</si>
  <si>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</si>
  <si>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</si>
  <si>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</si>
  <si>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</si>
  <si>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</si>
  <si>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</si>
  <si>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</si>
  <si>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</si>
  <si>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</si>
  <si>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</si>
  <si>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</si>
  <si>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</si>
  <si>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</si>
  <si>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</si>
  <si>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</si>
  <si>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</si>
  <si>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</si>
  <si>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</si>
  <si>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</si>
  <si>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</si>
  <si>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</si>
  <si>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</si>
  <si>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</si>
  <si>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</si>
  <si>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</si>
  <si>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</si>
  <si>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</si>
  <si>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</si>
  <si>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</si>
  <si>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</si>
  <si>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</si>
  <si>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</si>
  <si>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</si>
  <si>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</si>
  <si>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</si>
  <si>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</si>
  <si>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</si>
  <si>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</si>
  <si>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</si>
  <si>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</si>
  <si>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</si>
  <si>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</si>
  <si>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</si>
  <si>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</si>
  <si>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</si>
  <si>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</si>
  <si>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</si>
  <si>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</si>
  <si>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</si>
  <si>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</si>
  <si>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</si>
  <si>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</si>
  <si>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</si>
  <si>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</si>
  <si>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</si>
  <si>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</si>
  <si>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</si>
  <si>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</si>
  <si>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</si>
  <si>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</si>
  <si>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</si>
  <si>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</si>
  <si>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</si>
  <si>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</si>
  <si>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</si>
  <si>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</si>
  <si>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</si>
  <si>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</si>
  <si>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</si>
  <si>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</si>
  <si>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</si>
  <si>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</si>
  <si>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</si>
  <si>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</si>
  <si>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</si>
  <si>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</si>
  <si>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</si>
  <si>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</si>
  <si>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</si>
  <si>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</si>
  <si>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</si>
  <si>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</si>
  <si>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</si>
  <si>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</si>
  <si>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</si>
  <si>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</si>
  <si>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</si>
  <si>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</si>
  <si>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</si>
  <si>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</si>
  <si>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</si>
  <si>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</si>
  <si>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</si>
  <si>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</si>
  <si>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</si>
  <si>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</si>
  <si>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</si>
  <si>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</si>
  <si>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</si>
  <si>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</si>
  <si>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</si>
  <si>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</si>
  <si>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</si>
  <si>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</si>
  <si>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</si>
  <si>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</si>
  <si>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</si>
  <si>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</si>
  <si>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</si>
  <si>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</si>
  <si>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</si>
  <si>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</si>
  <si>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</si>
  <si>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</si>
  <si>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</si>
  <si>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</si>
  <si>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</si>
  <si>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</si>
  <si>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</si>
  <si>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</si>
  <si>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</si>
  <si>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</si>
  <si>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</si>
  <si>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</si>
  <si>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</si>
  <si>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</si>
  <si>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</si>
  <si>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</si>
  <si>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</si>
  <si>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</si>
  <si>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</si>
  <si>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</si>
  <si>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</si>
  <si>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</si>
  <si>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</si>
  <si>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</si>
  <si>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</si>
  <si>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</si>
  <si>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</si>
  <si>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</si>
  <si>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</si>
  <si>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</si>
  <si>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</si>
  <si>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</si>
  <si>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</si>
  <si>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</si>
  <si>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</si>
  <si>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</si>
  <si>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</si>
  <si>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</si>
  <si>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</si>
  <si>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</si>
  <si>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</si>
  <si>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</si>
  <si>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</si>
  <si>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</si>
  <si>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</si>
  <si>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</si>
  <si>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</si>
  <si>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</si>
  <si>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</si>
  <si>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</si>
  <si>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</si>
  <si>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</si>
  <si>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</si>
  <si>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</si>
  <si>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</si>
  <si>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</si>
  <si>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</si>
  <si>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</si>
  <si>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</si>
  <si>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</si>
  <si>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</si>
  <si>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</si>
  <si>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</si>
  <si>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</si>
  <si>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</si>
  <si>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</si>
  <si>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</si>
  <si>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</si>
  <si>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</si>
  <si>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</si>
  <si>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</si>
  <si>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</si>
  <si>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</si>
  <si>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</si>
  <si>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</si>
  <si>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</si>
  <si>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</si>
  <si>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</si>
  <si>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</si>
  <si>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</si>
  <si>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</si>
  <si>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</si>
  <si>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</si>
  <si>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</si>
  <si>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</si>
  <si>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</si>
  <si>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</si>
  <si>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</si>
  <si>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</si>
  <si>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</si>
  <si>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</si>
  <si>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</si>
  <si>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</si>
  <si>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</si>
  <si>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</si>
  <si>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</si>
  <si>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</si>
  <si>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</si>
  <si>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</si>
  <si>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</si>
  <si>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</si>
  <si>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</si>
  <si>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</si>
  <si>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</si>
  <si>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</si>
  <si>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</si>
  <si>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</si>
  <si>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</si>
  <si>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</si>
  <si>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</si>
  <si>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</si>
  <si>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</si>
  <si>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</si>
  <si>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</si>
  <si>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</si>
  <si>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</si>
  <si>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</si>
  <si>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</si>
  <si>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</si>
  <si>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</si>
  <si>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</si>
  <si>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</si>
  <si>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</si>
  <si>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</si>
  <si>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</si>
  <si>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</si>
  <si>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</si>
  <si>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</si>
  <si>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</si>
  <si>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</si>
  <si>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</si>
  <si>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</si>
  <si>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</si>
  <si>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</si>
  <si>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</si>
  <si>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</si>
  <si>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</si>
  <si>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</si>
  <si>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</si>
  <si>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</si>
  <si>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</si>
  <si>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</si>
  <si>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</si>
  <si>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</si>
  <si>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</si>
  <si>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</si>
  <si>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</si>
  <si>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</si>
  <si>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</si>
  <si>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</si>
  <si>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</si>
  <si>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</si>
  <si>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</si>
  <si>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</si>
  <si>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</si>
  <si>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</si>
  <si>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</si>
  <si>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</si>
  <si>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</si>
  <si>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</si>
  <si>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</si>
  <si>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</si>
  <si>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</si>
  <si>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</si>
  <si>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</si>
  <si>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</si>
  <si>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</si>
  <si>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</si>
  <si>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</si>
  <si>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</si>
  <si>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</si>
  <si>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</si>
  <si>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</si>
  <si>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</si>
  <si>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</si>
  <si>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</si>
  <si>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</si>
  <si>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</si>
  <si>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</si>
  <si>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</si>
  <si>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</si>
  <si>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</si>
  <si>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</si>
  <si>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</si>
  <si>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</si>
  <si>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</si>
  <si>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</si>
  <si>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</si>
  <si>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</si>
  <si>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</si>
  <si>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</si>
  <si>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</si>
  <si>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</si>
  <si>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</si>
  <si>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</si>
  <si>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</si>
  <si>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</si>
  <si>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</si>
  <si>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</si>
  <si>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</si>
  <si>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</si>
  <si>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</si>
  <si>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</si>
  <si>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</si>
  <si>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</si>
  <si>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</si>
  <si>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</si>
  <si>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</si>
  <si>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</si>
  <si>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</si>
  <si>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</si>
  <si>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</si>
  <si>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</si>
  <si>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</si>
  <si>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</si>
  <si>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</si>
  <si>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</si>
  <si>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</si>
  <si>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</si>
  <si>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</si>
  <si>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</si>
  <si>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</si>
  <si>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</si>
  <si>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</si>
  <si>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</si>
  <si>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</si>
  <si>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</si>
  <si>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</si>
  <si>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</si>
  <si>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</si>
  <si>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</si>
  <si>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</si>
  <si>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</si>
  <si>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</si>
  <si>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</si>
  <si>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</si>
  <si>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</si>
  <si>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</si>
  <si>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</si>
  <si>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</si>
  <si>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</si>
  <si>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</si>
  <si>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</si>
  <si>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</si>
  <si>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</si>
  <si>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</si>
  <si>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</si>
  <si>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</si>
  <si>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</si>
  <si>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</si>
  <si>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</si>
  <si>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</si>
  <si>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</si>
  <si>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</si>
  <si>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</si>
  <si>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</si>
  <si>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</si>
  <si>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</si>
  <si>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</si>
  <si>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</si>
  <si>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</si>
  <si>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</si>
  <si>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</si>
  <si>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</si>
  <si>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</si>
  <si>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</si>
  <si>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</si>
  <si>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</si>
  <si>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</si>
  <si>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</si>
  <si>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</si>
  <si>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</si>
  <si>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</si>
  <si>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</si>
  <si>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</si>
  <si>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</si>
  <si>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</si>
  <si>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</si>
  <si>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</si>
  <si>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</si>
  <si>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</si>
  <si>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</si>
  <si>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</si>
  <si>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</si>
  <si>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</si>
  <si>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</si>
  <si>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</si>
  <si>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</si>
  <si>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</si>
  <si>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</si>
  <si>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</si>
  <si>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</si>
  <si>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</si>
  <si>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</si>
  <si>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</si>
  <si>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</si>
  <si>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</si>
  <si>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</si>
  <si>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</si>
  <si>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</si>
  <si>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</si>
  <si>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</si>
  <si>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</si>
  <si>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</si>
  <si>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</si>
  <si>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</si>
  <si>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</si>
  <si>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</si>
  <si>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</si>
  <si>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</si>
  <si>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</si>
  <si>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</si>
  <si>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</si>
  <si>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</si>
  <si>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</si>
  <si>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</si>
  <si>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</si>
  <si>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</si>
  <si>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</si>
  <si>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</si>
  <si>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</si>
  <si>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</si>
  <si>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</si>
  <si>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</si>
  <si>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</si>
  <si>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</si>
  <si>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</si>
  <si>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</si>
  <si>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</si>
  <si>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</si>
  <si>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</si>
  <si>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</si>
  <si>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</si>
  <si>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</si>
  <si>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</si>
  <si>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</si>
  <si>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</si>
  <si>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</si>
  <si>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</si>
  <si>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</si>
  <si>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</si>
  <si>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</si>
  <si>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</si>
  <si>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</si>
  <si>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</si>
  <si>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</si>
  <si>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</si>
  <si>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</si>
  <si>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</si>
  <si>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</si>
  <si>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</si>
  <si>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</si>
  <si>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</si>
  <si>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</si>
  <si>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</si>
  <si>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</si>
  <si>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</si>
  <si>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</si>
  <si>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</si>
  <si>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</si>
  <si>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</si>
  <si>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</si>
  <si>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</si>
  <si>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</si>
  <si>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</si>
  <si>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</si>
  <si>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</si>
  <si>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</si>
  <si>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</si>
  <si>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</si>
  <si>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</si>
  <si>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</si>
  <si>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</si>
  <si>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</si>
  <si>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</si>
  <si>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</si>
  <si>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</si>
  <si>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</si>
  <si>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</si>
  <si>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</si>
  <si>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</si>
  <si>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</si>
  <si>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</si>
  <si>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</si>
  <si>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</si>
  <si>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</si>
  <si>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</si>
  <si>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</si>
  <si>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</si>
  <si>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</si>
  <si>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</si>
  <si>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</si>
  <si>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</si>
  <si>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</si>
  <si>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</si>
  <si>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</si>
  <si>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</si>
  <si>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</si>
  <si>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</si>
  <si>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</si>
  <si>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</si>
  <si>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</si>
  <si>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</si>
  <si>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</si>
  <si>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</si>
  <si>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</si>
  <si>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</si>
  <si>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</si>
  <si>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</si>
  <si>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</si>
  <si>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</si>
  <si>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</si>
  <si>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</si>
  <si>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</si>
  <si>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</si>
  <si>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</si>
  <si>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</si>
  <si>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</si>
  <si>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</si>
  <si>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</si>
  <si>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</si>
  <si>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</si>
  <si>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</si>
  <si>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</si>
  <si>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</si>
  <si>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</si>
  <si>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</si>
  <si>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</si>
  <si>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</si>
  <si>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</si>
  <si>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</si>
  <si>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</si>
  <si>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</si>
  <si>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</si>
  <si>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</si>
  <si>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</si>
  <si>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</si>
  <si>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</si>
  <si>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</si>
  <si>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</si>
  <si>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</si>
  <si>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</si>
  <si>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</si>
  <si>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</si>
  <si>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</si>
  <si>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</si>
  <si>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</si>
  <si>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</si>
  <si>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</si>
  <si>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</si>
  <si>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</si>
  <si>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</si>
  <si>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</si>
  <si>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</si>
  <si>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</si>
  <si>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</si>
  <si>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</si>
  <si>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</si>
  <si>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</si>
  <si>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</si>
  <si>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</si>
  <si>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</si>
  <si>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</si>
  <si>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</si>
  <si>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</si>
  <si>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</si>
  <si>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</si>
  <si>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</si>
  <si>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</si>
  <si>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</si>
  <si>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</si>
  <si>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</si>
  <si>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</si>
  <si>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</si>
  <si>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</si>
  <si>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</si>
  <si>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</si>
  <si>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</si>
  <si>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</si>
  <si>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</si>
  <si>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</si>
  <si>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</si>
  <si>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</si>
  <si>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</si>
  <si>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</si>
  <si>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</si>
  <si>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</si>
  <si>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</si>
  <si>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</si>
  <si>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</si>
  <si>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</si>
  <si>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</si>
  <si>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</si>
  <si>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</si>
  <si>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</si>
  <si>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</si>
  <si>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</si>
  <si>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</si>
  <si>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</si>
  <si>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</si>
  <si>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</si>
  <si>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</si>
  <si>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</si>
  <si>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</si>
  <si>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</si>
  <si>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</si>
  <si>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</si>
  <si>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</si>
  <si>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</si>
  <si>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</si>
  <si>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</si>
  <si>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</si>
  <si>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</si>
  <si>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</si>
  <si>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</si>
  <si>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</si>
  <si>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</si>
  <si>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</si>
  <si>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</si>
  <si>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</si>
  <si>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</si>
  <si>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</si>
  <si>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</si>
  <si>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</si>
  <si>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</si>
  <si>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</si>
  <si>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</si>
  <si>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</si>
  <si>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</si>
  <si>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</si>
  <si>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</si>
  <si>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</si>
  <si>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</si>
  <si>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</si>
  <si>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</si>
  <si>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</si>
  <si>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</si>
  <si>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</si>
  <si>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</si>
  <si>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</si>
  <si>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</si>
  <si>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</si>
  <si>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</si>
  <si>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</si>
  <si>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</si>
  <si>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</si>
  <si>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</si>
  <si>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</si>
  <si>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</si>
  <si>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</si>
  <si>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</si>
  <si>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</si>
  <si>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</si>
  <si>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</si>
  <si>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</si>
  <si>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</si>
  <si>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</si>
  <si>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</si>
  <si>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</si>
  <si>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</si>
  <si>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</si>
  <si>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</si>
  <si>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</si>
  <si>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</si>
  <si>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</si>
  <si>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</si>
  <si>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</si>
  <si>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</si>
  <si>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</si>
  <si>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</si>
  <si>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</si>
  <si>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</si>
  <si>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</si>
  <si>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</si>
  <si>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</si>
  <si>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</si>
  <si>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</si>
  <si>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</si>
  <si>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</si>
  <si>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</si>
  <si>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</si>
  <si>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</si>
  <si>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</si>
  <si>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</si>
  <si>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</si>
  <si>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</si>
  <si>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</si>
  <si>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</si>
  <si>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</si>
  <si>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</si>
  <si>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</si>
  <si>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</si>
  <si>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</si>
  <si>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</si>
  <si>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</si>
  <si>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</si>
  <si>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</si>
  <si>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</si>
  <si>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</si>
  <si>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</si>
  <si>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</si>
  <si>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</si>
  <si>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</si>
  <si>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</si>
  <si>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</si>
  <si>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</si>
  <si>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</si>
  <si>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</si>
  <si>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</si>
  <si>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</si>
  <si>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</si>
  <si>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</si>
  <si>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</si>
  <si>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</si>
  <si>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</si>
  <si>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</si>
  <si>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</si>
  <si>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</si>
  <si>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</si>
  <si>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</si>
  <si>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</si>
  <si>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</si>
  <si>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</si>
  <si>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</si>
  <si>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</si>
  <si>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</si>
  <si>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</si>
  <si>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</si>
  <si>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</si>
  <si>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</si>
  <si>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</si>
  <si>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</si>
  <si>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</si>
  <si>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</si>
  <si>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</si>
  <si>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</si>
  <si>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</si>
  <si>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</si>
  <si>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</si>
  <si>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</si>
  <si>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</si>
  <si>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</si>
  <si>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</si>
  <si>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</si>
  <si>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</si>
  <si>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</si>
  <si>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</si>
  <si>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</si>
  <si>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</si>
  <si>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</si>
  <si>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</si>
  <si>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</si>
  <si>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</si>
  <si>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</si>
  <si>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</si>
  <si>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</si>
  <si>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</si>
  <si>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</si>
  <si>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</si>
  <si>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</si>
  <si>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</si>
  <si>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</si>
  <si>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</si>
  <si>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</si>
  <si>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</si>
  <si>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</si>
  <si>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</si>
  <si>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</si>
  <si>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</si>
  <si>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</si>
  <si>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</si>
  <si>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</si>
  <si>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</si>
  <si>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</si>
  <si>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</si>
  <si>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</si>
  <si>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</si>
  <si>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</si>
  <si>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</si>
  <si>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</si>
  <si>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</si>
  <si>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</si>
  <si>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</si>
  <si>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</si>
  <si>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</si>
  <si>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</si>
  <si>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</si>
  <si>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</si>
  <si>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</si>
  <si>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</si>
  <si>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</si>
  <si>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</si>
  <si>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</si>
  <si>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</si>
  <si>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</si>
  <si>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</si>
  <si>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</si>
  <si>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</si>
  <si>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</si>
  <si>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</si>
  <si>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</si>
  <si>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</si>
  <si>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</si>
  <si>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</si>
  <si>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</si>
  <si>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</si>
  <si>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</si>
  <si>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</si>
  <si>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</si>
  <si>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</si>
  <si>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</si>
  <si>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</si>
  <si>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</si>
  <si>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</si>
  <si>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</si>
  <si>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</si>
  <si>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</si>
  <si>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</si>
  <si>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</si>
  <si>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</si>
  <si>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</si>
  <si>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</si>
  <si>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</si>
  <si>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</si>
  <si>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</si>
  <si>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</si>
  <si>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</si>
  <si>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</si>
  <si>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</si>
  <si>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</si>
  <si>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</si>
  <si>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</si>
  <si>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</si>
  <si>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</si>
  <si>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</si>
  <si>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</si>
  <si>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</si>
  <si>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</si>
  <si>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</si>
  <si>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</si>
  <si>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</si>
  <si>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</si>
  <si>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</si>
  <si>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</si>
  <si>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</si>
  <si>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</si>
  <si>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</si>
  <si>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</si>
  <si>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</si>
  <si>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</si>
  <si>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</si>
  <si>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</si>
  <si>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</si>
  <si>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</si>
  <si>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</si>
  <si>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</si>
  <si>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</si>
  <si>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</si>
  <si>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</si>
  <si>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</si>
  <si>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</si>
  <si>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</si>
  <si>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</si>
  <si>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</si>
  <si>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</si>
  <si>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</si>
  <si>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</si>
  <si>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</si>
  <si>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</si>
  <si>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</si>
  <si>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</si>
  <si>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</si>
  <si>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</si>
  <si>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</si>
  <si>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</si>
  <si>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</si>
  <si>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</si>
  <si>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</si>
  <si>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</si>
  <si>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</si>
  <si>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</si>
  <si>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</si>
  <si>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</si>
  <si>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</si>
  <si>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</si>
  <si>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</si>
  <si>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</si>
  <si>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</si>
  <si>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</si>
  <si>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</si>
  <si>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</si>
  <si>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</si>
  <si>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</si>
  <si>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</si>
  <si>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</si>
  <si>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</si>
  <si>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</si>
  <si>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</si>
  <si>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</si>
  <si>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</si>
  <si>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</si>
  <si>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</si>
  <si>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</si>
  <si>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</si>
  <si>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</si>
  <si>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</si>
  <si>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</si>
  <si>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</si>
  <si>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</si>
  <si>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</si>
  <si>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</si>
  <si>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</si>
  <si>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</si>
  <si>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</si>
  <si>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</si>
  <si>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</si>
  <si>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</si>
  <si>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</si>
  <si>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</si>
  <si>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</si>
  <si>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</si>
  <si>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</si>
  <si>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</si>
  <si>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</si>
  <si>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</si>
  <si>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</si>
  <si>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</si>
  <si>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</si>
  <si>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</si>
  <si>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</si>
  <si>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</si>
  <si>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</si>
  <si>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</si>
  <si>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</si>
  <si>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</si>
  <si>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</si>
  <si>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</si>
  <si>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</si>
  <si>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</si>
  <si>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</si>
  <si>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</si>
  <si>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</si>
  <si>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</si>
  <si>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</si>
  <si>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</si>
  <si>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</si>
  <si>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</si>
  <si>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</si>
  <si>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</si>
  <si>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</si>
  <si>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</si>
  <si>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</si>
  <si>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</si>
  <si>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</si>
  <si>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</si>
  <si>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</si>
  <si>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</si>
  <si>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</si>
  <si>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</si>
  <si>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</si>
  <si>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</si>
  <si>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</si>
  <si>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</si>
  <si>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</si>
  <si>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</si>
  <si>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</si>
  <si>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</si>
  <si>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</si>
  <si>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</si>
  <si>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</si>
  <si>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</si>
  <si>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</si>
  <si>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</si>
  <si>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</si>
  <si>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</si>
  <si>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</si>
  <si>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</si>
  <si>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</si>
  <si>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</si>
  <si>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</si>
  <si>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</si>
  <si>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</si>
  <si>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</si>
  <si>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</si>
  <si>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</si>
  <si>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</si>
  <si>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</si>
  <si>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</si>
  <si>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</si>
  <si>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</si>
  <si>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</si>
  <si>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</si>
  <si>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</si>
  <si>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</si>
  <si>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</si>
  <si>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</si>
  <si>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</si>
  <si>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</si>
  <si>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</si>
  <si>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</si>
  <si>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</si>
  <si>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</si>
  <si>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</si>
  <si>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</si>
  <si>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</si>
  <si>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</si>
  <si>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</si>
  <si>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</si>
  <si>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</si>
  <si>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</si>
  <si>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</si>
  <si>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</si>
  <si>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</si>
  <si>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</si>
  <si>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</si>
  <si>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</si>
  <si>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</si>
  <si>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</si>
  <si>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</si>
  <si>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</si>
  <si>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</si>
  <si>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</si>
  <si>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</si>
  <si>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</si>
  <si>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</si>
  <si>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</si>
  <si>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</si>
  <si>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</si>
  <si>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</si>
  <si>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</si>
  <si>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</si>
  <si>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</si>
  <si>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</si>
  <si>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</si>
  <si>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</si>
  <si>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</si>
  <si>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</si>
  <si>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</si>
  <si>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</si>
  <si>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</si>
  <si>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</si>
  <si>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</si>
  <si>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</si>
  <si>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</si>
  <si>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</si>
  <si>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</si>
  <si>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</si>
  <si>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</si>
  <si>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</si>
  <si>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</si>
  <si>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</si>
  <si>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</si>
  <si>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</si>
  <si>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</si>
  <si>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</si>
  <si>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</si>
  <si>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</si>
  <si>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</si>
  <si>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</si>
  <si>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</si>
  <si>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</si>
  <si>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</si>
  <si>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</si>
  <si>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</si>
  <si>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</si>
  <si>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</si>
  <si>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</si>
  <si>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</si>
  <si>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</si>
  <si>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</si>
  <si>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</si>
  <si>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</si>
  <si>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</si>
  <si>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</si>
  <si>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</si>
  <si>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</si>
  <si>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</si>
  <si>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</si>
  <si>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</si>
  <si>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</si>
  <si>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</si>
  <si>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</si>
  <si>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</si>
  <si>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</si>
  <si>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</si>
  <si>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</si>
  <si>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</si>
  <si>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</si>
  <si>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</si>
  <si>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</si>
  <si>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</si>
  <si>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</si>
  <si>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</si>
  <si>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</si>
  <si>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</si>
  <si>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</si>
  <si>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</si>
  <si>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</si>
  <si>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</si>
  <si>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</si>
  <si>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</si>
  <si>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</si>
  <si>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</si>
  <si>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</si>
  <si>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</si>
  <si>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</si>
  <si>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</si>
  <si>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</si>
  <si>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</si>
  <si>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</si>
  <si>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</si>
  <si>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</si>
  <si>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</si>
  <si>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</si>
  <si>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</si>
  <si>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</si>
  <si>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</si>
  <si>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</si>
  <si>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</si>
  <si>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</si>
  <si>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</si>
  <si>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</si>
  <si>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</si>
  <si>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</si>
  <si>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</si>
  <si>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</si>
  <si>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</si>
  <si>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</si>
  <si>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</si>
  <si>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</si>
  <si>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</si>
  <si>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</si>
  <si>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</si>
  <si>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</si>
  <si>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</si>
  <si>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</si>
  <si>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</si>
  <si>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</si>
  <si>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</si>
  <si>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</si>
  <si>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</si>
  <si>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</si>
  <si>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</si>
  <si>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</si>
  <si>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</si>
  <si>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</si>
  <si>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</si>
  <si>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</si>
  <si>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</si>
  <si>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</si>
  <si>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</si>
  <si>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</si>
  <si>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</si>
  <si>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</si>
  <si>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</si>
  <si>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</si>
  <si>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</si>
  <si>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</si>
  <si>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</si>
  <si>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</si>
  <si>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</si>
  <si>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</si>
  <si>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</si>
  <si>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</si>
  <si>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</si>
  <si>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</si>
  <si>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</si>
  <si>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</si>
  <si>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</si>
  <si>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</si>
  <si>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</si>
  <si>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</si>
  <si>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</si>
  <si>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</si>
  <si>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</si>
  <si>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</si>
  <si>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</si>
  <si>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</si>
  <si>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</si>
  <si>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</si>
  <si>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</si>
  <si>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</si>
  <si>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</si>
  <si>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</si>
  <si>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</si>
  <si>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</si>
  <si>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</si>
  <si>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</si>
  <si>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</si>
  <si>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</si>
  <si>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</si>
  <si>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</si>
  <si>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</si>
  <si>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</si>
  <si>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</si>
  <si>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</si>
  <si>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</si>
  <si>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</si>
  <si>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</si>
  <si>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</si>
  <si>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</si>
  <si>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</si>
  <si>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</si>
  <si>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</si>
  <si>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</si>
  <si>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</si>
  <si>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</si>
  <si>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</si>
  <si>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</si>
  <si>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</si>
  <si>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</si>
  <si>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</si>
  <si>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</si>
  <si>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</si>
  <si>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</si>
  <si>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</si>
  <si>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</si>
  <si>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</si>
  <si>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</si>
  <si>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</si>
  <si>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</si>
  <si>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</si>
  <si>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</si>
  <si>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</si>
  <si>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</si>
  <si>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</si>
  <si>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</si>
  <si>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</si>
  <si>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</si>
  <si>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</si>
  <si>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</si>
  <si>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</si>
  <si>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</si>
  <si>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</si>
  <si>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</si>
  <si>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</si>
  <si>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</si>
  <si>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</si>
  <si>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</si>
  <si>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</si>
  <si>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</si>
  <si>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</si>
  <si>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</si>
  <si>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</si>
  <si>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</si>
  <si>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</si>
  <si>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</si>
  <si>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</si>
  <si>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</si>
  <si>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</si>
  <si>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</si>
  <si>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</si>
  <si>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</si>
  <si>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</si>
  <si>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</si>
  <si>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</si>
  <si>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</si>
  <si>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</si>
  <si>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</si>
  <si>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</si>
  <si>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</si>
  <si>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</si>
  <si>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</si>
  <si>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</si>
  <si>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</si>
  <si>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</si>
  <si>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</si>
  <si>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</si>
  <si>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</si>
  <si>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</si>
  <si>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</si>
  <si>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</si>
  <si>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</si>
  <si>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</si>
  <si>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</si>
  <si>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</si>
  <si>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</si>
  <si>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</si>
  <si>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</si>
  <si>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</si>
  <si>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</si>
  <si>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</si>
  <si>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</si>
  <si>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</si>
  <si>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</si>
  <si>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</si>
  <si>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</si>
  <si>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</si>
  <si>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</si>
  <si>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</si>
  <si>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</si>
  <si>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</si>
  <si>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</si>
  <si>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</si>
  <si>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</si>
  <si>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</si>
  <si>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</si>
  <si>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</si>
  <si>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</si>
  <si>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</si>
  <si>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</si>
  <si>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</si>
  <si>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</si>
  <si>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</si>
  <si>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</si>
  <si>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</si>
  <si>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</si>
  <si>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</si>
  <si>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</si>
  <si>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</si>
  <si>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</si>
  <si>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</si>
  <si>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</si>
  <si>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</si>
  <si>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</si>
  <si>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</si>
  <si>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</si>
  <si>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</si>
  <si>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</si>
  <si>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</si>
  <si>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</si>
  <si>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</si>
  <si>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</si>
  <si>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</si>
  <si>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</si>
  <si>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</si>
  <si>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</si>
  <si>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</si>
  <si>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</si>
  <si>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</si>
  <si>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</si>
  <si>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</si>
  <si>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</si>
  <si>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</si>
  <si>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</si>
  <si>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</si>
  <si>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</si>
  <si>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</si>
  <si>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</si>
  <si>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</si>
  <si>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</si>
  <si>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</si>
  <si>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</si>
  <si>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</si>
  <si>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</si>
  <si>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</si>
  <si>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</si>
  <si>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</si>
  <si>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</si>
  <si>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</si>
  <si>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</si>
  <si>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</si>
  <si>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</si>
  <si>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</si>
  <si>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</si>
  <si>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</si>
  <si>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</si>
  <si>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</si>
  <si>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</si>
  <si>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</si>
  <si>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</si>
  <si>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</si>
  <si>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</si>
  <si>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</si>
  <si>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</si>
  <si>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</si>
  <si>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</si>
  <si>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</si>
  <si>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</si>
  <si>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</si>
  <si>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</si>
  <si>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</si>
  <si>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</si>
  <si>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</si>
  <si>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</si>
  <si>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</si>
  <si>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</si>
  <si>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</si>
  <si>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</si>
  <si>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</si>
  <si>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</si>
  <si>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</si>
  <si>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</si>
  <si>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</si>
  <si>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</si>
  <si>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</si>
  <si>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</si>
  <si>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</si>
  <si>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</si>
  <si>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</si>
  <si>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</si>
  <si>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</si>
  <si>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</si>
  <si>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</si>
  <si>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</si>
  <si>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</si>
  <si>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</si>
  <si>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</si>
  <si>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</si>
  <si>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</si>
  <si>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</si>
  <si>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</si>
  <si>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</si>
  <si>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</si>
  <si>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</si>
  <si>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</si>
  <si>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</si>
  <si>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</si>
  <si>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</si>
  <si>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</si>
  <si>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</si>
  <si>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</si>
  <si>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</si>
  <si>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</si>
  <si>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</si>
  <si>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</si>
  <si>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</si>
  <si>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</si>
  <si>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</si>
  <si>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</si>
  <si>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</si>
  <si>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</si>
  <si>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</si>
  <si>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</si>
  <si>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</si>
  <si>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</si>
  <si>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</si>
  <si>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</si>
  <si>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</si>
  <si>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</si>
  <si>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</si>
  <si>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</si>
  <si>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</si>
  <si>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</si>
  <si>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</si>
  <si>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</si>
  <si>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</si>
  <si>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</si>
  <si>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</si>
  <si>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</si>
  <si>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</si>
  <si>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</si>
  <si>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</si>
  <si>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</si>
  <si>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</si>
  <si>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</si>
  <si>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</si>
  <si>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</si>
  <si>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</si>
  <si>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</si>
  <si>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</si>
  <si>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</si>
  <si>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</si>
  <si>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</si>
  <si>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</si>
  <si>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</si>
  <si>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</si>
  <si>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</si>
  <si>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</si>
  <si>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</si>
  <si>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</si>
  <si>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</si>
  <si>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</si>
  <si>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</si>
  <si>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</si>
  <si>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</si>
  <si>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</si>
  <si>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</si>
  <si>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</si>
  <si>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</si>
  <si>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</si>
  <si>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</si>
  <si>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</si>
  <si>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</si>
  <si>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</si>
  <si>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</si>
  <si>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</si>
  <si>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</si>
  <si>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</si>
  <si>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</si>
  <si>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</si>
  <si>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</si>
  <si>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</si>
  <si>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</si>
  <si>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</si>
  <si>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</si>
  <si>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</si>
  <si>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</si>
  <si>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</si>
  <si>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</si>
  <si>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</si>
  <si>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</si>
  <si>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</si>
  <si>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</si>
  <si>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</si>
  <si>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</si>
  <si>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</si>
  <si>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</si>
  <si>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</si>
  <si>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</si>
  <si>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</si>
  <si>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</si>
  <si>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</si>
  <si>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</si>
  <si>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</si>
  <si>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</si>
  <si>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</si>
  <si>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</si>
  <si>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</si>
  <si>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</si>
  <si>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</si>
  <si>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</si>
  <si>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</si>
  <si>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</si>
  <si>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</si>
  <si>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</si>
  <si>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</si>
  <si>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</si>
  <si>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</si>
  <si>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</si>
  <si>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</si>
  <si>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</si>
  <si>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</si>
  <si>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</si>
  <si>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</si>
  <si>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</si>
  <si>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</si>
  <si>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</si>
  <si>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</si>
  <si>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</si>
  <si>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</si>
  <si>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</si>
  <si>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</si>
  <si>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</si>
  <si>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</si>
  <si>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</si>
  <si>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</si>
  <si>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</si>
  <si>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</si>
  <si>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</si>
  <si>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</si>
  <si>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</si>
  <si>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</si>
  <si>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</si>
  <si>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</si>
  <si>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</si>
  <si>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</si>
  <si>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</si>
  <si>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</si>
  <si>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</si>
  <si>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</si>
  <si>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</si>
  <si>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</si>
  <si>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</si>
  <si>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</si>
  <si>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</si>
  <si>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</si>
  <si>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</si>
  <si>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</si>
  <si>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</si>
  <si>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</si>
  <si>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</si>
  <si>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</si>
  <si>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</si>
  <si>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</si>
  <si>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</si>
  <si>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</si>
  <si>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</si>
  <si>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</si>
  <si>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</si>
  <si>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</si>
  <si>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</si>
  <si>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</si>
  <si>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</si>
  <si>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</si>
  <si>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</si>
  <si>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</si>
  <si>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</si>
  <si>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</si>
  <si>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</si>
  <si>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</si>
  <si>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</si>
  <si>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</si>
  <si>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</si>
  <si>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</si>
  <si>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</si>
  <si>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</si>
  <si>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</si>
  <si>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</si>
  <si>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</si>
  <si>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</si>
  <si>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</si>
  <si>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</si>
  <si>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</si>
  <si>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</si>
  <si>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</si>
  <si>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</si>
  <si>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</si>
  <si>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</si>
  <si>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</si>
  <si>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</si>
  <si>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</si>
  <si>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</si>
  <si>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</si>
  <si>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</si>
  <si>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</si>
  <si>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</si>
  <si>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</si>
  <si>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</si>
  <si>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</si>
  <si>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</si>
  <si>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</si>
  <si>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</si>
  <si>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</si>
  <si>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</si>
  <si>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</si>
  <si>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</si>
  <si>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</si>
  <si>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</si>
  <si>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</si>
  <si>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</si>
  <si>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</si>
  <si>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</si>
  <si>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</si>
  <si>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</si>
  <si>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</si>
  <si>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</si>
  <si>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</si>
  <si>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</si>
  <si>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</si>
  <si>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</si>
  <si>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</si>
  <si>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</si>
  <si>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</si>
  <si>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</si>
  <si>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</si>
  <si>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</si>
  <si>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</si>
  <si>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</si>
  <si>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</si>
  <si>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</si>
  <si>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</si>
  <si>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</si>
  <si>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</si>
  <si>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</si>
  <si>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</si>
  <si>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</si>
  <si>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</si>
  <si>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</si>
  <si>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</si>
  <si>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</si>
  <si>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</si>
  <si>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</si>
  <si>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</si>
  <si>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</si>
  <si>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</si>
  <si>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</si>
  <si>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</si>
  <si>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</si>
  <si>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</si>
  <si>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</si>
  <si>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</si>
  <si>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</si>
  <si>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</si>
  <si>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</si>
  <si>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</si>
  <si>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</si>
  <si>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</si>
  <si>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</si>
  <si>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</si>
  <si>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</si>
  <si>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</si>
  <si>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</si>
  <si>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</si>
  <si>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</si>
  <si>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</si>
  <si>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</si>
  <si>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</si>
  <si>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</si>
  <si>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</si>
  <si>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</si>
  <si>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</si>
  <si>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</si>
  <si>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</si>
  <si>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</si>
  <si>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</si>
  <si>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</si>
  <si>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</si>
  <si>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</si>
  <si>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</si>
  <si>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</si>
  <si>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</si>
  <si>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</si>
  <si>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</si>
  <si>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</si>
  <si>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</si>
  <si>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</si>
  <si>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</si>
  <si>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</si>
  <si>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</si>
  <si>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</si>
  <si>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</si>
  <si>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</si>
  <si>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</si>
  <si>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</si>
  <si>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</si>
  <si>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</si>
  <si>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</si>
  <si>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</si>
  <si>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</si>
  <si>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</si>
  <si>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</si>
  <si>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</si>
  <si>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</si>
  <si>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</si>
  <si>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</si>
  <si>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</si>
  <si>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</si>
  <si>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</si>
  <si>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</si>
  <si>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</si>
  <si>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</si>
  <si>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</si>
  <si>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</si>
  <si>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</si>
  <si>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</si>
  <si>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</si>
  <si>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</si>
  <si>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</si>
  <si>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</si>
  <si>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</si>
  <si>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</si>
  <si>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</si>
  <si>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</si>
  <si>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</si>
  <si>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</si>
  <si>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</si>
  <si>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</si>
  <si>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</si>
  <si>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</si>
  <si>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</si>
  <si>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</si>
  <si>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</si>
  <si>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</si>
  <si>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</si>
  <si>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</si>
  <si>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</si>
  <si>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</si>
  <si>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</si>
  <si>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</si>
  <si>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</si>
  <si>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</si>
  <si>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</si>
  <si>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</si>
  <si>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</si>
  <si>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</si>
  <si>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</si>
  <si>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</si>
  <si>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</si>
  <si>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</si>
  <si>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</si>
  <si>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</si>
  <si>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</si>
  <si>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</si>
  <si>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</si>
  <si>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</si>
  <si>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</si>
  <si>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</si>
  <si>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</si>
  <si>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</si>
  <si>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</si>
  <si>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</si>
  <si>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</si>
  <si>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</si>
  <si>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</si>
  <si>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</si>
  <si>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</si>
  <si>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</si>
  <si>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</si>
  <si>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</si>
  <si>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</si>
  <si>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</si>
  <si>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</si>
  <si>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</si>
  <si>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</si>
  <si>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</si>
  <si>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</si>
  <si>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</si>
  <si>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</si>
  <si>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</si>
  <si>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</si>
  <si>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</si>
  <si>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</si>
  <si>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</si>
  <si>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</si>
  <si>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</si>
  <si>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</si>
  <si>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</si>
  <si>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</si>
  <si>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</si>
  <si>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</si>
  <si>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</si>
  <si>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</si>
  <si>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</si>
  <si>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</si>
  <si>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</si>
  <si>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</si>
  <si>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</si>
  <si>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</si>
  <si>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</si>
  <si>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</si>
  <si>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</si>
  <si>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</si>
  <si>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</si>
  <si>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</si>
  <si>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</si>
  <si>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</si>
  <si>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</si>
  <si>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</si>
  <si>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</si>
  <si>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</si>
  <si>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</si>
  <si>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</si>
  <si>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</si>
  <si>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</si>
  <si>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</si>
  <si>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</si>
  <si>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</si>
  <si>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</si>
  <si>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</si>
  <si>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</si>
  <si>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</si>
  <si>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</si>
  <si>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</si>
  <si>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</si>
  <si>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</si>
  <si>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</si>
  <si>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</si>
  <si>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</si>
  <si>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</si>
  <si>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</si>
  <si>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</si>
  <si>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</si>
  <si>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</si>
  <si>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</si>
  <si>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</si>
  <si>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</si>
  <si>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</si>
  <si>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</si>
  <si>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</si>
  <si>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</si>
  <si>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</si>
  <si>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</si>
  <si>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</si>
  <si>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</si>
  <si>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</si>
  <si>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</si>
  <si>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</si>
  <si>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</si>
  <si>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</si>
  <si>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</si>
  <si>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</si>
  <si>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</si>
  <si>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</si>
  <si>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</si>
  <si>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</si>
  <si>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</si>
  <si>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</si>
  <si>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</si>
  <si>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</si>
  <si>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</si>
  <si>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</si>
  <si>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</si>
  <si>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</si>
  <si>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</si>
  <si>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</si>
  <si>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</si>
  <si>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</si>
  <si>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</si>
  <si>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</si>
  <si>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</si>
  <si>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</si>
  <si>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</si>
  <si>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</si>
  <si>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</si>
  <si>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</si>
  <si>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</si>
  <si>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</si>
  <si>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</si>
  <si>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</si>
  <si>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</si>
  <si>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</si>
  <si>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</si>
  <si>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</si>
  <si>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</si>
  <si>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</si>
  <si>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</si>
  <si>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</si>
  <si>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</si>
  <si>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</si>
  <si>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</si>
  <si>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</si>
  <si>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</si>
  <si>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</si>
  <si>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</si>
  <si>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</si>
  <si>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</si>
  <si>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</si>
  <si>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</si>
  <si>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</si>
  <si>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</si>
  <si>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</si>
  <si>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</si>
  <si>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</si>
  <si>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</si>
  <si>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</si>
  <si>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</si>
  <si>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</si>
  <si>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</si>
  <si>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</si>
  <si>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</si>
  <si>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</si>
  <si>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</si>
  <si>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</si>
  <si>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</si>
  <si>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</si>
  <si>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</si>
  <si>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</si>
  <si>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</si>
  <si>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</si>
  <si>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</si>
  <si>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</si>
  <si>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</si>
  <si>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</si>
  <si>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</si>
  <si>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</si>
  <si>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</si>
  <si>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</si>
  <si>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</si>
  <si>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</si>
  <si>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</si>
  <si>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</si>
  <si>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</si>
  <si>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</si>
  <si>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</si>
  <si>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</si>
  <si>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</si>
  <si>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</si>
  <si>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</si>
  <si>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</si>
  <si>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</si>
  <si>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</si>
  <si>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</si>
  <si>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</si>
  <si>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</si>
  <si>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</si>
  <si>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</si>
  <si>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</si>
  <si>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</si>
  <si>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</si>
  <si>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</si>
  <si>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</si>
  <si>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</si>
  <si>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</si>
  <si>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</si>
  <si>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</si>
  <si>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</si>
  <si>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</si>
  <si>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</si>
  <si>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</si>
  <si>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</si>
  <si>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</si>
  <si>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</si>
  <si>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</si>
  <si>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</si>
  <si>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</si>
  <si>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</si>
  <si>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</si>
  <si>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</si>
  <si>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</si>
  <si>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</si>
  <si>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</si>
  <si>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</si>
  <si>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</si>
  <si>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</si>
  <si>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</si>
  <si>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</si>
  <si>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</si>
  <si>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</si>
  <si>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</si>
  <si>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</si>
  <si>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</si>
  <si>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</si>
  <si>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</si>
  <si>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</si>
  <si>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</si>
  <si>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</si>
  <si>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</si>
  <si>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</si>
  <si>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</si>
  <si>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</si>
  <si>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</si>
  <si>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</si>
  <si>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</si>
  <si>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</si>
  <si>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</si>
  <si>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</si>
  <si>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</si>
  <si>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</si>
  <si>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</si>
  <si>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</si>
  <si>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</si>
  <si>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</si>
  <si>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</si>
  <si>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</si>
  <si>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</si>
  <si>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</si>
  <si>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</si>
  <si>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</si>
  <si>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</si>
  <si>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</si>
  <si>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</si>
  <si>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</si>
  <si>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</si>
  <si>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</si>
  <si>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</si>
  <si>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</si>
  <si>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</si>
  <si>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</si>
  <si>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</si>
  <si>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</si>
  <si>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</si>
  <si>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</si>
  <si>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</si>
  <si>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</si>
  <si>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</si>
  <si>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</si>
  <si>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</si>
  <si>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</si>
  <si>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</si>
  <si>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</si>
  <si>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</si>
  <si>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</si>
  <si>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</si>
  <si>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</si>
  <si>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</si>
  <si>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</si>
  <si>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</si>
  <si>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</si>
  <si>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</si>
  <si>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</si>
  <si>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</si>
  <si>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</si>
  <si>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</si>
  <si>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</si>
  <si>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</si>
  <si>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</si>
  <si>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</si>
  <si>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</si>
  <si>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</si>
  <si>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</si>
  <si>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</si>
  <si>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</si>
  <si>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</si>
  <si>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</si>
  <si>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</si>
  <si>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</si>
  <si>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</si>
  <si>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</si>
  <si>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</si>
  <si>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</si>
  <si>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</si>
  <si>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</si>
  <si>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</si>
  <si>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</si>
  <si>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</si>
  <si>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</si>
  <si>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</si>
  <si>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</si>
  <si>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</si>
  <si>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</si>
  <si>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</si>
  <si>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</si>
  <si>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</si>
  <si>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</si>
  <si>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</si>
  <si>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</si>
  <si>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</si>
  <si>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</si>
  <si>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</si>
  <si>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</si>
  <si>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</si>
  <si>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</si>
  <si>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</si>
  <si>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</si>
  <si>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</si>
  <si>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</si>
  <si>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</si>
  <si>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</si>
  <si>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</si>
  <si>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</si>
  <si>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</si>
  <si>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</si>
  <si>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</si>
  <si>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</si>
  <si>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</si>
  <si>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</si>
  <si>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</si>
  <si>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</si>
  <si>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</si>
  <si>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</si>
  <si>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</si>
  <si>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</si>
  <si>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</si>
  <si>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</si>
  <si>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</si>
  <si>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</si>
  <si>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</si>
  <si>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</si>
  <si>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</si>
  <si>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</si>
  <si>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</si>
  <si>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</si>
  <si>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</si>
  <si>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</si>
  <si>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</si>
  <si>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</si>
  <si>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</si>
  <si>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</si>
  <si>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</si>
  <si>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</si>
  <si>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</si>
  <si>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</si>
  <si>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</si>
  <si>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</si>
  <si>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</si>
  <si>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</si>
  <si>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</si>
  <si>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</si>
  <si>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</si>
  <si>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</si>
  <si>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</si>
  <si>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</si>
  <si>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</si>
  <si>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</si>
  <si>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</si>
  <si>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</si>
  <si>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</si>
  <si>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</si>
  <si>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</si>
  <si>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</si>
  <si>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</si>
  <si>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</si>
  <si>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</si>
  <si>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</si>
  <si>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</si>
  <si>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</si>
  <si>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</si>
  <si>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</si>
  <si>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</si>
  <si>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</si>
  <si>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</si>
  <si>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</si>
  <si>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</si>
  <si>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</si>
  <si>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</si>
  <si>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</si>
  <si>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</si>
  <si>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</si>
  <si>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</si>
  <si>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</si>
  <si>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</si>
  <si>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</si>
  <si>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</si>
  <si>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</si>
  <si>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</si>
  <si>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</si>
  <si>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</si>
  <si>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</si>
  <si>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</si>
  <si>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</si>
  <si>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</si>
  <si>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</si>
  <si>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</si>
  <si>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</si>
  <si>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</si>
  <si>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</si>
  <si>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</si>
  <si>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</si>
  <si>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</si>
  <si>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</si>
  <si>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</si>
  <si>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</si>
  <si>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</si>
  <si>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</si>
  <si>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</si>
  <si>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</si>
  <si>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</si>
  <si>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</si>
  <si>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</si>
  <si>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</si>
  <si>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</si>
  <si>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</si>
  <si>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</si>
  <si>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</si>
  <si>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</si>
  <si>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</si>
  <si>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</si>
  <si>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</si>
  <si>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</si>
  <si>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</si>
  <si>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</si>
  <si>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</si>
  <si>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</si>
  <si>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</si>
  <si>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</si>
  <si>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</si>
  <si>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</si>
  <si>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</si>
  <si>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</si>
  <si>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</si>
  <si>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</si>
  <si>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</si>
  <si>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</si>
  <si>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</si>
  <si>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</si>
  <si>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</si>
  <si>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</si>
  <si>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</si>
  <si>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</si>
  <si>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</si>
  <si>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</si>
  <si>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</si>
  <si>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</si>
  <si>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</si>
  <si>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</si>
  <si>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</si>
  <si>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</si>
  <si>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</si>
  <si>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</si>
  <si>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</si>
  <si>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</si>
  <si>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</si>
  <si>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</si>
  <si>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</si>
  <si>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</si>
  <si>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</si>
  <si>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</si>
  <si>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</si>
  <si>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</si>
  <si>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</si>
  <si>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</si>
  <si>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</si>
  <si>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</si>
  <si>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</si>
  <si>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</si>
  <si>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</si>
  <si>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</si>
  <si>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</si>
  <si>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</si>
  <si>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</si>
  <si>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</si>
  <si>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</si>
  <si>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</si>
  <si>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</si>
  <si>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</si>
  <si>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</si>
  <si>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</si>
  <si>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</si>
  <si>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</si>
  <si>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</si>
  <si>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</si>
  <si>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</si>
  <si>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</si>
  <si>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</si>
  <si>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</si>
  <si>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</si>
  <si>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</si>
  <si>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</si>
  <si>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</si>
  <si>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</si>
  <si>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</si>
  <si>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</si>
  <si>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</si>
  <si>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</si>
  <si>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</si>
  <si>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</si>
  <si>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</si>
  <si>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</si>
  <si>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</si>
  <si>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</si>
  <si>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</si>
  <si>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</si>
  <si>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</si>
  <si>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</si>
  <si>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</si>
  <si>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</si>
  <si>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</si>
  <si>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</si>
  <si>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</si>
  <si>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</si>
  <si>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</si>
  <si>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</si>
  <si>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</si>
  <si>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</si>
  <si>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</si>
  <si>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</si>
  <si>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</si>
  <si>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</si>
  <si>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</si>
  <si>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</si>
  <si>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</si>
  <si>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</si>
  <si>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</si>
  <si>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</si>
  <si>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</si>
  <si>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</si>
  <si>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</si>
  <si>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</si>
  <si>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</si>
  <si>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</si>
  <si>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</si>
  <si>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</si>
  <si>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</si>
  <si>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</si>
  <si>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</si>
  <si>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</si>
  <si>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</si>
  <si>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</si>
  <si>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</si>
  <si>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</si>
  <si>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</si>
  <si>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</si>
  <si>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</si>
  <si>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</si>
  <si>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</si>
  <si>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</si>
  <si>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</si>
  <si>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</si>
  <si>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</si>
  <si>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</si>
  <si>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</si>
  <si>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</si>
  <si>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</si>
  <si>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</si>
  <si>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</si>
  <si>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</si>
  <si>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</si>
  <si>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</si>
  <si>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</si>
  <si>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</si>
  <si>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</si>
  <si>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</si>
  <si>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</si>
  <si>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</si>
  <si>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</si>
  <si>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</si>
  <si>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</si>
  <si>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</si>
  <si>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</si>
  <si>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</si>
  <si>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</si>
  <si>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</si>
  <si>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</si>
  <si>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</si>
  <si>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</si>
  <si>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</si>
  <si>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</si>
  <si>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</si>
  <si>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</si>
  <si>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</si>
  <si>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</si>
  <si>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</si>
  <si>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</si>
  <si>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</si>
  <si>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</si>
  <si>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</si>
  <si>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</si>
  <si>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</si>
  <si>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</si>
  <si>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</si>
  <si>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</si>
  <si>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</si>
  <si>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</si>
  <si>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</si>
  <si>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</si>
  <si>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</si>
  <si>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</si>
  <si>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</si>
  <si>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</si>
  <si>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</si>
  <si>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</si>
  <si>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</si>
  <si>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</si>
  <si>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</si>
  <si>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</si>
  <si>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</si>
  <si>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</si>
  <si>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</si>
  <si>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</si>
  <si>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</si>
  <si>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</si>
  <si>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</si>
  <si>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</si>
  <si>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</si>
  <si>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</si>
  <si>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</si>
  <si>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</si>
  <si>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</si>
  <si>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</si>
  <si>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</si>
  <si>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</si>
  <si>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</si>
  <si>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</si>
  <si>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</si>
  <si>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</si>
  <si>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</si>
  <si>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</si>
  <si>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</si>
  <si>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</si>
  <si>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</si>
  <si>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</si>
  <si>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</si>
  <si>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</si>
  <si>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</si>
  <si>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</si>
  <si>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</si>
  <si>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</si>
  <si>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</si>
  <si>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</si>
  <si>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</si>
  <si>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</si>
  <si>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</si>
  <si>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</si>
  <si>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</si>
  <si>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</si>
  <si>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</si>
  <si>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</si>
  <si>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</si>
  <si>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</si>
  <si>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</si>
  <si>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</si>
  <si>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</si>
  <si>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</si>
  <si>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</si>
  <si>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</si>
  <si>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</si>
  <si>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</si>
  <si>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</si>
  <si>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</si>
  <si>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</si>
  <si>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</si>
  <si>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</si>
  <si>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</si>
  <si>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</si>
  <si>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</si>
  <si>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</si>
  <si>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</si>
  <si>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</si>
  <si>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</si>
  <si>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</si>
  <si>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</si>
  <si>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</si>
  <si>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</si>
  <si>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</si>
  <si>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</si>
  <si>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</si>
  <si>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</si>
  <si>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</si>
  <si>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</si>
  <si>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</si>
  <si>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</si>
  <si>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</si>
  <si>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</si>
  <si>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</si>
  <si>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</si>
  <si>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</si>
  <si>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</si>
  <si>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</si>
  <si>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</si>
  <si>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</si>
  <si>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</si>
  <si>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</si>
  <si>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</si>
  <si>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</si>
  <si>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</si>
  <si>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</si>
  <si>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</si>
  <si>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</si>
  <si>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</si>
  <si>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</si>
  <si>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</si>
  <si>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</si>
  <si>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</si>
  <si>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</si>
  <si>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</si>
  <si>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</si>
  <si>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</si>
  <si>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</si>
  <si>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</si>
  <si>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</si>
  <si>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</si>
  <si>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</si>
  <si>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</si>
  <si>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</si>
  <si>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</si>
  <si>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</si>
  <si>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</si>
  <si>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</si>
  <si>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</si>
  <si>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</si>
  <si>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</si>
  <si>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</si>
  <si>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</si>
  <si>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</si>
  <si>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</si>
  <si>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</si>
  <si>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</si>
  <si>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</si>
  <si>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</si>
  <si>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</si>
  <si>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</si>
  <si>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</si>
  <si>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</si>
  <si>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</si>
  <si>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</si>
  <si>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</si>
  <si>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</si>
  <si>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</si>
  <si>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</si>
  <si>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</si>
  <si>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</si>
  <si>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</si>
  <si>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</si>
  <si>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</si>
  <si>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</si>
  <si>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</si>
  <si>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</si>
  <si>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</si>
  <si>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</si>
  <si>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</si>
  <si>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</si>
  <si>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</si>
  <si>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</si>
  <si>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</si>
  <si>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</si>
  <si>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</si>
  <si>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</si>
  <si>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</si>
  <si>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</si>
  <si>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</si>
  <si>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</si>
  <si>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</si>
  <si>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</si>
  <si>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</si>
  <si>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</si>
  <si>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</si>
  <si>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</si>
  <si>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</si>
  <si>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</si>
  <si>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</si>
  <si>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</si>
  <si>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</si>
  <si>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</si>
  <si>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</si>
  <si>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</si>
  <si>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</si>
  <si>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</si>
  <si>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</si>
  <si>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</si>
  <si>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</si>
  <si>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</si>
  <si>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</si>
  <si>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</si>
  <si>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</si>
  <si>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</si>
  <si>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</si>
  <si>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</si>
  <si>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</si>
  <si>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</si>
  <si>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</si>
  <si>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</si>
  <si>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</si>
  <si>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</si>
  <si>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</si>
  <si>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</si>
  <si>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</si>
  <si>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</si>
  <si>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</si>
  <si>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</si>
  <si>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</si>
  <si>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</si>
  <si>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</si>
  <si>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</si>
  <si>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</si>
  <si>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</si>
  <si>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</si>
  <si>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</si>
  <si>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</si>
  <si>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</si>
  <si>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</si>
  <si>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</si>
  <si>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</si>
  <si>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</si>
  <si>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</si>
  <si>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</si>
  <si>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</si>
  <si>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</si>
  <si>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</si>
  <si>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</si>
  <si>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</si>
  <si>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</si>
  <si>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</si>
  <si>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</si>
  <si>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</si>
  <si>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</si>
  <si>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</si>
  <si>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</si>
  <si>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</si>
  <si>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</si>
  <si>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</si>
  <si>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</si>
  <si>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</si>
  <si>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</si>
  <si>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</si>
  <si>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</si>
  <si>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</si>
  <si>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</si>
  <si>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</si>
  <si>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</si>
  <si>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</si>
  <si>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</si>
  <si>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</si>
  <si>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</si>
  <si>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</si>
  <si>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</si>
  <si>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</si>
  <si>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</si>
  <si>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</si>
  <si>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</si>
  <si>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</si>
  <si>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</si>
  <si>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</si>
  <si>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</si>
  <si>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</si>
  <si>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</si>
  <si>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</si>
  <si>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</si>
  <si>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</si>
  <si>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</si>
  <si>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</si>
  <si>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</si>
  <si>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</si>
  <si>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</si>
  <si>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</si>
  <si>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</si>
  <si>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</si>
  <si>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</si>
  <si>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</si>
  <si>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</si>
  <si>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</si>
  <si>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</si>
  <si>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</si>
  <si>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</si>
  <si>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</si>
  <si>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</si>
  <si>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</si>
  <si>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</si>
  <si>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</si>
  <si>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</si>
  <si>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</si>
  <si>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</si>
  <si>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</si>
  <si>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</si>
  <si>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</si>
  <si>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</si>
  <si>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</si>
  <si>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</si>
  <si>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</si>
  <si>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</si>
  <si>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</si>
  <si>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</si>
  <si>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</si>
  <si>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</si>
  <si>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</si>
  <si>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</si>
  <si>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</si>
  <si>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</si>
  <si>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</si>
  <si>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</si>
  <si>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</si>
  <si>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</si>
  <si>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</si>
  <si>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</si>
  <si>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</si>
  <si>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</si>
  <si>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</si>
  <si>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</si>
  <si>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</si>
  <si>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</si>
  <si>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</si>
  <si>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</si>
  <si>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</si>
  <si>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</si>
  <si>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</si>
  <si>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</si>
  <si>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</si>
  <si>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</si>
  <si>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</si>
  <si>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</si>
  <si>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</si>
  <si>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</si>
  <si>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</si>
  <si>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</si>
  <si>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</si>
  <si>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</si>
  <si>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</si>
  <si>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</si>
  <si>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</si>
  <si>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</si>
  <si>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</si>
  <si>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</si>
  <si>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</si>
  <si>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</si>
  <si>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</si>
  <si>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</si>
  <si>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</si>
  <si>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</si>
  <si>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</si>
  <si>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</si>
  <si>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</si>
  <si>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</si>
  <si>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</si>
  <si>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</si>
  <si>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</si>
  <si>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</si>
  <si>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</si>
  <si>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</si>
  <si>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</si>
  <si>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</si>
  <si>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</si>
  <si>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</si>
  <si>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</si>
  <si>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</si>
  <si>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</si>
  <si>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</si>
  <si>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</si>
  <si>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</si>
  <si>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</si>
  <si>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</si>
  <si>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</si>
  <si>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</si>
  <si>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</si>
  <si>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</si>
  <si>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</si>
  <si>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</si>
  <si>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</si>
  <si>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</si>
  <si>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</si>
  <si>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</si>
  <si>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</si>
  <si>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</si>
  <si>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</si>
  <si>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</si>
  <si>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</si>
  <si>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</si>
  <si>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</si>
  <si>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</si>
  <si>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</si>
  <si>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</si>
  <si>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</si>
  <si>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</si>
  <si>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</si>
  <si>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</si>
  <si>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</si>
  <si>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</si>
  <si>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</si>
  <si>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</si>
  <si>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</si>
  <si>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</si>
  <si>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</si>
  <si>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</si>
  <si>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</si>
  <si>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</si>
  <si>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</si>
  <si>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</si>
  <si>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</si>
  <si>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</si>
  <si>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</si>
  <si>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</si>
  <si>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</si>
  <si>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</si>
  <si>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</si>
  <si>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</si>
  <si>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</si>
  <si>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</si>
  <si>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</si>
  <si>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</si>
  <si>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</si>
  <si>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</si>
  <si>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</si>
  <si>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</si>
  <si>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</si>
  <si>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</si>
  <si>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</si>
  <si>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</si>
  <si>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</si>
  <si>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</si>
  <si>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</si>
  <si>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</si>
  <si>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</si>
  <si>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</si>
  <si>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</si>
  <si>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</si>
  <si>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</si>
  <si>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</si>
  <si>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</si>
  <si>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</si>
  <si>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</si>
  <si>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</si>
  <si>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</si>
  <si>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</si>
  <si>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</si>
  <si>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</si>
  <si>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</si>
  <si>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</si>
  <si>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</si>
  <si>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</si>
  <si>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</si>
  <si>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</si>
  <si>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</si>
  <si>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</si>
  <si>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</si>
  <si>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</si>
  <si>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</si>
  <si>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</si>
  <si>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</si>
  <si>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</si>
  <si>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</si>
  <si>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</si>
  <si>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</si>
  <si>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</si>
  <si>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</si>
  <si>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</si>
  <si>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</si>
  <si>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</si>
  <si>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</si>
  <si>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</si>
  <si>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</si>
  <si>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</si>
  <si>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</si>
  <si>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</si>
  <si>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</si>
  <si>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</si>
  <si>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</si>
  <si>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</si>
  <si>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</si>
  <si>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</si>
  <si>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</si>
  <si>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</si>
  <si>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</si>
  <si>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</si>
  <si>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</si>
  <si>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</si>
  <si>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</si>
  <si>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</si>
  <si>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</si>
  <si>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</si>
  <si>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</si>
  <si>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</si>
  <si>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</si>
  <si>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</si>
  <si>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</si>
  <si>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</si>
  <si>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</si>
  <si>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</si>
  <si>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</si>
  <si>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</si>
  <si>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</si>
  <si>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</si>
  <si>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</si>
  <si>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</si>
  <si>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</si>
  <si>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</si>
  <si>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</si>
  <si>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</si>
  <si>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</si>
  <si>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</si>
  <si>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</si>
  <si>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</si>
  <si>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</si>
  <si>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</si>
  <si>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</si>
  <si>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</si>
  <si>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</si>
  <si>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</si>
  <si>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</si>
  <si>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</si>
  <si>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</si>
  <si>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</si>
  <si>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</si>
  <si>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</si>
  <si>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</si>
  <si>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</si>
  <si>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</si>
  <si>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</si>
  <si>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</si>
  <si>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</si>
  <si>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</si>
  <si>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</si>
  <si>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</si>
  <si>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</si>
  <si>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</si>
  <si>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</si>
  <si>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</si>
  <si>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</si>
  <si>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</si>
  <si>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</si>
  <si>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</si>
  <si>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</si>
  <si>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</si>
  <si>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</si>
  <si>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</si>
  <si>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</si>
  <si>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</si>
  <si>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</si>
  <si>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</si>
  <si>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</si>
  <si>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</si>
  <si>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</si>
  <si>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</si>
  <si>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</si>
  <si>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</si>
  <si>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</si>
  <si>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</si>
  <si>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</si>
  <si>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</si>
  <si>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</si>
  <si>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</si>
  <si>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</si>
  <si>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</si>
  <si>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</si>
  <si>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</si>
  <si>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</si>
  <si>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</si>
  <si>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</si>
  <si>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</si>
  <si>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</si>
  <si>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</si>
  <si>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</si>
  <si>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</si>
  <si>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</si>
  <si>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</si>
  <si>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</si>
  <si>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</si>
  <si>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</si>
  <si>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</si>
  <si>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</si>
  <si>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</si>
  <si>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</si>
  <si>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</si>
  <si>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</si>
  <si>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</si>
  <si>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</si>
  <si>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</si>
  <si>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</si>
  <si>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</si>
  <si>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</si>
  <si>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</si>
  <si>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</si>
  <si>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</si>
  <si>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</si>
  <si>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</si>
  <si>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</si>
  <si>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</si>
  <si>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</si>
  <si>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</si>
  <si>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</si>
  <si>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</si>
  <si>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</si>
  <si>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</si>
  <si>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</si>
  <si>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</si>
  <si>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</si>
  <si>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</si>
  <si>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</si>
  <si>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</si>
  <si>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</si>
  <si>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</si>
  <si>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</si>
  <si>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</si>
  <si>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</si>
  <si>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</si>
  <si>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</si>
  <si>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</si>
  <si>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</si>
  <si>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</si>
  <si>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</si>
  <si>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</si>
  <si>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</si>
  <si>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</si>
  <si>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</si>
  <si>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</si>
  <si>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</si>
  <si>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</si>
  <si>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</si>
  <si>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</si>
  <si>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</si>
  <si>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</si>
  <si>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</si>
  <si>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</si>
  <si>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</si>
  <si>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</si>
  <si>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</si>
  <si>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</si>
  <si>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</si>
  <si>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</si>
  <si>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</si>
  <si>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</si>
  <si>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</si>
  <si>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</si>
  <si>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</si>
  <si>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</si>
  <si>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</si>
  <si>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</si>
  <si>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</si>
  <si>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</si>
  <si>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</si>
  <si>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</si>
  <si>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</si>
  <si>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</si>
  <si>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</si>
  <si>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</si>
  <si>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</si>
  <si>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</si>
  <si>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</si>
  <si>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</si>
  <si>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</si>
  <si>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</si>
  <si>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</si>
  <si>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</si>
  <si>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</si>
  <si>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</si>
  <si>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</si>
  <si>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</si>
  <si>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</si>
  <si>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</si>
  <si>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</si>
  <si>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</si>
  <si>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</si>
  <si>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</si>
  <si>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</si>
  <si>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</si>
  <si>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</si>
  <si>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</si>
  <si>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</si>
  <si>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</si>
  <si>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</si>
  <si>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</si>
  <si>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</si>
  <si>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</si>
  <si>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</si>
  <si>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</si>
  <si>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</si>
  <si>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</si>
  <si>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</si>
  <si>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</si>
  <si>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</si>
  <si>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</si>
  <si>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</si>
  <si>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</si>
  <si>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</si>
  <si>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</si>
  <si>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</si>
  <si>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</si>
  <si>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</si>
  <si>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</si>
  <si>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</si>
  <si>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</si>
  <si>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</si>
  <si>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</si>
  <si>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</si>
  <si>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</si>
  <si>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</si>
  <si>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</si>
  <si>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</si>
  <si>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</si>
  <si>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</si>
  <si>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</si>
  <si>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</si>
  <si>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</si>
  <si>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</si>
  <si>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</si>
  <si>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</si>
  <si>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</si>
  <si>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</si>
  <si>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</si>
  <si>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</si>
  <si>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</si>
  <si>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</si>
  <si>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</si>
  <si>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</si>
  <si>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</si>
  <si>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</si>
  <si>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</si>
  <si>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</si>
  <si>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</si>
  <si>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</si>
  <si>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</si>
  <si>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</si>
  <si>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</si>
  <si>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</si>
  <si>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</si>
  <si>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</si>
  <si>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</si>
  <si>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</si>
  <si>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</si>
  <si>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</si>
  <si>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</si>
  <si>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</si>
  <si>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</si>
  <si>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</si>
  <si>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</si>
  <si>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</si>
  <si>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</si>
  <si>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</si>
  <si>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</si>
  <si>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</si>
  <si>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</si>
  <si>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</si>
  <si>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</si>
  <si>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</si>
  <si>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</si>
  <si>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</si>
  <si>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</si>
  <si>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</si>
  <si>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</si>
  <si>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</si>
  <si>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</si>
  <si>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</si>
  <si>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</si>
  <si>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</si>
  <si>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</si>
  <si>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</si>
  <si>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</si>
  <si>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</si>
  <si>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</si>
  <si>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</si>
  <si>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</si>
  <si>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</si>
  <si>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</si>
  <si>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</si>
  <si>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</si>
  <si>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</si>
  <si>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</si>
  <si>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</si>
  <si>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</si>
  <si>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</si>
  <si>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</si>
  <si>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</si>
  <si>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</si>
  <si>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</si>
  <si>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</si>
  <si>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</si>
  <si>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</si>
  <si>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</si>
  <si>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</si>
  <si>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</si>
  <si>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</si>
  <si>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</si>
  <si>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</si>
  <si>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</si>
  <si>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</si>
  <si>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</si>
  <si>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</si>
  <si>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</si>
  <si>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</si>
  <si>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</si>
  <si>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</si>
  <si>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</si>
  <si>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</si>
  <si>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</si>
  <si>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</si>
  <si>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</si>
  <si>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</si>
  <si>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</si>
  <si>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</si>
  <si>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</si>
  <si>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</si>
  <si>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</si>
  <si>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</si>
  <si>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</si>
  <si>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</si>
  <si>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</si>
  <si>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</si>
  <si>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</si>
  <si>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</si>
  <si>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</si>
  <si>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</si>
  <si>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</si>
  <si>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</si>
  <si>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</si>
  <si>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</si>
  <si>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</si>
  <si>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</si>
  <si>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</si>
  <si>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</si>
  <si>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</si>
  <si>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</si>
  <si>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</si>
  <si>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</si>
  <si>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</si>
  <si>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</si>
  <si>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</si>
  <si>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</si>
  <si>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</si>
  <si>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</si>
  <si>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</si>
  <si>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</si>
  <si>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</si>
  <si>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</si>
  <si>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</si>
  <si>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</si>
  <si>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</si>
  <si>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</si>
  <si>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</si>
  <si>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</si>
  <si>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</si>
  <si>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</si>
  <si>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</si>
  <si>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</si>
  <si>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</si>
  <si>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</si>
  <si>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</si>
  <si>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</si>
  <si>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</si>
  <si>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</si>
  <si>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</si>
  <si>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</si>
  <si>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</si>
  <si>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</si>
  <si>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</si>
  <si>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</si>
  <si>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</si>
  <si>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</si>
  <si>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</si>
  <si>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</si>
  <si>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</si>
  <si>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</si>
  <si>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</si>
  <si>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</si>
  <si>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</si>
  <si>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</si>
  <si>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</si>
  <si>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</si>
  <si>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</si>
  <si>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</si>
  <si>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</si>
  <si>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</si>
  <si>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</si>
  <si>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</si>
  <si>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</si>
  <si>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</si>
  <si>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</si>
  <si>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</si>
  <si>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</si>
  <si>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</si>
  <si>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</si>
  <si>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</si>
  <si>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</si>
  <si>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</si>
  <si>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</si>
  <si>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</si>
  <si>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</si>
  <si>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</si>
  <si>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</si>
  <si>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</si>
  <si>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</si>
  <si>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</si>
  <si>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</si>
  <si>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</si>
  <si>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</si>
  <si>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</si>
  <si>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</si>
  <si>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</si>
  <si>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</si>
  <si>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</si>
  <si>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</si>
  <si>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</si>
  <si>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</si>
  <si>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</si>
  <si>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</si>
  <si>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</si>
  <si>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</si>
  <si>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</si>
  <si>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</si>
  <si>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</si>
  <si>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</si>
  <si>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</si>
  <si>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</si>
  <si>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</si>
  <si>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</si>
  <si>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</si>
  <si>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</si>
  <si>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</si>
  <si>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</si>
  <si>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</si>
  <si>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</si>
  <si>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</si>
  <si>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</si>
  <si>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</si>
  <si>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</si>
  <si>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</si>
  <si>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</si>
  <si>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</si>
  <si>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</si>
  <si>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</si>
  <si>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</si>
  <si>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</si>
  <si>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</si>
  <si>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</si>
  <si>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</si>
  <si>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</si>
  <si>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</si>
  <si>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</si>
  <si>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</si>
  <si>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</si>
  <si>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</si>
  <si>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</si>
  <si>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</si>
  <si>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</si>
  <si>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</si>
  <si>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</si>
  <si>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</si>
  <si>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</si>
  <si>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</si>
  <si>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</si>
  <si>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</si>
  <si>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</si>
  <si>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</si>
  <si>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</si>
  <si>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</si>
  <si>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</si>
  <si>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</si>
  <si>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</si>
  <si>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</si>
  <si>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</si>
  <si>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</si>
  <si>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</si>
  <si>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</si>
  <si>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</si>
  <si>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</si>
  <si>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</si>
  <si>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</si>
  <si>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</si>
  <si>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</si>
  <si>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</si>
  <si>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</si>
  <si>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</si>
  <si>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</si>
  <si>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</si>
  <si>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</si>
  <si>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</si>
  <si>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</si>
  <si>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</si>
  <si>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</si>
  <si>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</si>
  <si>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</si>
  <si>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</si>
  <si>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</si>
  <si>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</si>
  <si>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</si>
  <si>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</si>
  <si>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</si>
  <si>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</si>
  <si>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</si>
  <si>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</si>
  <si>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</si>
  <si>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</si>
  <si>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</si>
  <si>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</si>
  <si>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</si>
  <si>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</si>
  <si>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</si>
  <si>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</si>
  <si>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</si>
  <si>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</si>
  <si>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</si>
  <si>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</si>
  <si>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</si>
  <si>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</si>
  <si>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</si>
  <si>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</si>
  <si>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</si>
  <si>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</si>
  <si>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</si>
  <si>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</si>
  <si>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</si>
  <si>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</si>
  <si>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</si>
  <si>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</si>
  <si>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</si>
  <si>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</si>
  <si>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</si>
  <si>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</si>
  <si>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</si>
  <si>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</si>
  <si>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</si>
  <si>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</si>
  <si>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</si>
  <si>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</si>
  <si>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</si>
  <si>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</si>
  <si>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</si>
  <si>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</si>
  <si>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</si>
  <si>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</si>
  <si>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</si>
  <si>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</si>
  <si>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</si>
  <si>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</si>
  <si>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</si>
  <si>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</si>
  <si>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</si>
  <si>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</si>
  <si>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</si>
  <si>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</si>
  <si>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</si>
  <si>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</si>
  <si>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</si>
  <si>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</si>
  <si>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</si>
  <si>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</si>
  <si>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</si>
  <si>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</si>
  <si>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</si>
  <si>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</si>
  <si>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</si>
  <si>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</si>
  <si>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</si>
  <si>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</si>
  <si>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</si>
  <si>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</si>
  <si>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</si>
  <si>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</si>
  <si>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</si>
  <si>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</si>
  <si>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</si>
  <si>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</si>
  <si>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</si>
  <si>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</si>
  <si>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</si>
  <si>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</si>
  <si>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</si>
  <si>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</si>
  <si>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</si>
  <si>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</si>
  <si>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</si>
  <si>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</si>
  <si>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</si>
  <si>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</si>
  <si>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</si>
  <si>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</si>
  <si>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</si>
  <si>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</si>
  <si>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</si>
  <si>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</si>
  <si>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</si>
  <si>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</si>
  <si>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</si>
  <si>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</si>
  <si>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</si>
  <si>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</si>
  <si>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</si>
  <si>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</si>
  <si>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</si>
  <si>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</si>
  <si>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</si>
  <si>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</si>
  <si>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</si>
  <si>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</si>
  <si>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</si>
  <si>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</si>
  <si>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</si>
  <si>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</si>
  <si>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</si>
  <si>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</si>
  <si>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</si>
  <si>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</si>
  <si>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</si>
  <si>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</si>
  <si>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</si>
  <si>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</si>
  <si>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</si>
  <si>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</si>
  <si>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</si>
  <si>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</si>
  <si>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</si>
  <si>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</si>
  <si>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</si>
  <si>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</si>
  <si>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</si>
  <si>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</si>
  <si>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</si>
  <si>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</si>
  <si>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</si>
  <si>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</si>
  <si>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</si>
  <si>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</si>
  <si>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</si>
  <si>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</si>
  <si>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</si>
  <si>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</si>
  <si>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</si>
  <si>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</si>
  <si>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</si>
  <si>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</si>
  <si>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</si>
  <si>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</si>
  <si>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</si>
  <si>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</si>
  <si>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</si>
  <si>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</si>
  <si>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</si>
  <si>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</si>
  <si>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</si>
  <si>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</si>
  <si>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</si>
  <si>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</si>
  <si>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</si>
  <si>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</si>
  <si>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</si>
  <si>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</si>
  <si>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</si>
  <si>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</si>
  <si>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</si>
  <si>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</si>
  <si>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</si>
  <si>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</si>
  <si>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</si>
  <si>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</si>
  <si>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</si>
  <si>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</si>
  <si>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</si>
  <si>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</si>
  <si>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</si>
  <si>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</si>
  <si>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</si>
  <si>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</si>
  <si>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</si>
  <si>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</si>
  <si>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</si>
  <si>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</si>
  <si>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</si>
  <si>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</si>
  <si>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</si>
  <si>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</si>
  <si>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</si>
  <si>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</si>
  <si>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</si>
  <si>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</si>
  <si>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</si>
  <si>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</si>
  <si>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</si>
  <si>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</si>
  <si>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</si>
  <si>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</si>
  <si>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</si>
  <si>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</si>
  <si>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</si>
  <si>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</si>
  <si>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</si>
  <si>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</si>
  <si>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</si>
  <si>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</si>
  <si>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</si>
  <si>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</si>
  <si>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</si>
  <si>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</si>
  <si>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</si>
  <si>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</si>
  <si>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</si>
  <si>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</si>
  <si>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</si>
  <si>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</si>
  <si>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</si>
  <si>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</si>
  <si>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</si>
  <si>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</si>
  <si>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</si>
  <si>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</si>
  <si>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</si>
  <si>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</si>
  <si>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</si>
  <si>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</si>
  <si>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</si>
  <si>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</si>
  <si>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</si>
  <si>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</si>
  <si>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</si>
  <si>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</si>
  <si>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</si>
  <si>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</si>
  <si>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</si>
  <si>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</si>
  <si>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</si>
  <si>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</si>
  <si>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</si>
  <si>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</si>
  <si>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</si>
  <si>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</si>
  <si>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</si>
  <si>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</si>
  <si>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</si>
  <si>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</si>
  <si>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</si>
  <si>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</si>
  <si>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</si>
  <si>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</si>
  <si>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</si>
  <si>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</si>
  <si>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</si>
  <si>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</si>
  <si>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</si>
  <si>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</si>
  <si>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</si>
  <si>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</si>
  <si>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</si>
  <si>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</si>
  <si>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</si>
  <si>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</si>
  <si>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</si>
  <si>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</si>
  <si>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</si>
  <si>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</si>
  <si>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</si>
  <si>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</si>
  <si>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</si>
  <si>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</si>
  <si>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</si>
  <si>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</si>
  <si>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</si>
  <si>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</si>
  <si>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</si>
  <si>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</si>
  <si>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</si>
  <si>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</si>
  <si>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</si>
  <si>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</si>
  <si>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</si>
  <si>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</si>
  <si>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</si>
  <si>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</si>
  <si>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</si>
  <si>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</si>
  <si>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</si>
  <si>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</si>
  <si>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</si>
  <si>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</si>
  <si>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</si>
  <si>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</si>
  <si>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</si>
  <si>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</si>
  <si>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</si>
  <si>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</si>
  <si>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</si>
  <si>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</si>
  <si>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</si>
  <si>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</si>
  <si>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</si>
  <si>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</si>
  <si>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</si>
  <si>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</si>
  <si>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</si>
  <si>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</si>
  <si>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</si>
  <si>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</si>
  <si>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</si>
  <si>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</si>
  <si>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</si>
  <si>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</si>
  <si>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</si>
  <si>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</si>
  <si>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</si>
  <si>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</si>
  <si>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</si>
  <si>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</si>
  <si>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</si>
  <si>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</si>
  <si>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</si>
  <si>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</si>
  <si>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</si>
  <si>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</si>
  <si>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</si>
  <si>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</si>
  <si>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</si>
  <si>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</si>
  <si>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</si>
  <si>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</si>
  <si>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</si>
  <si>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</si>
  <si>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</si>
  <si>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</si>
  <si>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</si>
  <si>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</si>
  <si>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</si>
  <si>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</si>
  <si>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</si>
  <si>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</si>
  <si>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</si>
  <si>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</si>
  <si>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</si>
  <si>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</si>
  <si>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</si>
  <si>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</si>
  <si>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</si>
  <si>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</si>
  <si>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</si>
  <si>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</si>
  <si>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</si>
  <si>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</si>
  <si>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</si>
  <si>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</si>
  <si>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</si>
  <si>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</si>
  <si>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</si>
  <si>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</si>
  <si>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</si>
  <si>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</si>
  <si>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</si>
  <si>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</si>
  <si>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</si>
  <si>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</si>
  <si>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</si>
  <si>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</si>
  <si>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</si>
  <si>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</si>
  <si>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</si>
  <si>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</si>
  <si>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</si>
  <si>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</si>
  <si>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</si>
  <si>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</si>
  <si>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</si>
  <si>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</si>
  <si>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</si>
  <si>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</si>
  <si>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</si>
  <si>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</si>
  <si>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</si>
  <si>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</si>
  <si>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</si>
  <si>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</si>
  <si>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</si>
  <si>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</si>
  <si>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</si>
  <si>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</si>
  <si>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</si>
  <si>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</si>
  <si>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</si>
  <si>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</si>
  <si>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</si>
  <si>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</si>
  <si>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</si>
  <si>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</si>
  <si>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</si>
  <si>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</si>
  <si>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</si>
  <si>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</si>
  <si>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</si>
  <si>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</si>
  <si>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</si>
  <si>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</si>
  <si>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</si>
  <si>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</si>
  <si>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</si>
  <si>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</si>
  <si>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</si>
  <si>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</si>
  <si>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</si>
  <si>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</si>
  <si>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</si>
  <si>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</si>
  <si>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</si>
  <si>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</si>
  <si>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</si>
  <si>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</si>
  <si>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</si>
  <si>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</si>
  <si>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</si>
  <si>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</si>
  <si>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</si>
  <si>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</si>
  <si>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</si>
  <si>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</si>
  <si>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</si>
  <si>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</si>
  <si>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</si>
  <si>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</si>
  <si>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</si>
  <si>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</si>
  <si>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</si>
  <si>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</si>
  <si>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</si>
  <si>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</si>
  <si>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</si>
  <si>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</si>
  <si>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</si>
  <si>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</si>
  <si>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</si>
  <si>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</si>
  <si>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</si>
  <si>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</si>
  <si>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</si>
  <si>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</si>
  <si>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</si>
  <si>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</si>
  <si>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</si>
  <si>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</si>
  <si>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</si>
  <si>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</si>
  <si>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</si>
  <si>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</si>
  <si>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</si>
  <si>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</si>
  <si>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</si>
  <si>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</si>
  <si>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</si>
  <si>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</si>
  <si>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</si>
  <si>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</si>
  <si>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</si>
  <si>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</si>
  <si>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</si>
  <si>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</si>
  <si>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</si>
  <si>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</si>
  <si>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</si>
  <si>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</si>
  <si>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</si>
  <si>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</si>
  <si>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</si>
  <si>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</si>
  <si>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</si>
  <si>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</si>
  <si>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</si>
  <si>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</si>
  <si>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</si>
  <si>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</si>
  <si>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</si>
  <si>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</si>
  <si>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</si>
  <si>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</si>
  <si>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</si>
  <si>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</si>
  <si>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</si>
  <si>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</si>
  <si>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</si>
  <si>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</si>
  <si>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</si>
  <si>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</si>
  <si>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</si>
  <si>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</si>
  <si>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</si>
  <si>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</si>
  <si>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</si>
  <si>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</si>
  <si>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</si>
  <si>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</si>
  <si>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</si>
  <si>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</si>
  <si>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</si>
  <si>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</si>
  <si>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</si>
  <si>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</si>
  <si>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</si>
  <si>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</si>
  <si>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</si>
  <si>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</si>
  <si>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</si>
  <si>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</si>
  <si>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</si>
  <si>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</si>
  <si>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</si>
  <si>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</si>
  <si>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</si>
  <si>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</si>
  <si>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</si>
  <si>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</si>
  <si>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</si>
  <si>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</si>
  <si>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</si>
  <si>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</si>
  <si>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</si>
  <si>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</si>
  <si>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</si>
  <si>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</si>
  <si>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</si>
  <si>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</si>
  <si>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</si>
  <si>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</si>
  <si>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</si>
  <si>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</si>
  <si>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</si>
  <si>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</si>
  <si>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</si>
  <si>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</si>
  <si>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</si>
  <si>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</si>
  <si>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</si>
  <si>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</si>
  <si>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</si>
  <si>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</si>
  <si>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</si>
  <si>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</si>
  <si>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</si>
  <si>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</si>
  <si>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</si>
  <si>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</si>
  <si>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</si>
  <si>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</si>
  <si>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</si>
  <si>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</si>
  <si>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</si>
  <si>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</si>
  <si>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</si>
  <si>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</si>
  <si>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</si>
  <si>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</si>
  <si>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</si>
  <si>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</si>
  <si>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</si>
  <si>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</si>
  <si>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</si>
  <si>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</si>
  <si>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</si>
  <si>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</si>
  <si>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</si>
  <si>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</si>
  <si>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</si>
  <si>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</si>
  <si>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</si>
  <si>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</si>
  <si>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</si>
  <si>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</si>
  <si>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</si>
  <si>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</si>
  <si>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</si>
  <si>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</si>
  <si>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</si>
  <si>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</si>
  <si>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</si>
  <si>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</si>
  <si>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</si>
  <si>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</si>
  <si>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</si>
  <si>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</si>
  <si>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</si>
  <si>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</si>
  <si>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</si>
  <si>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</si>
  <si>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</si>
  <si>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</si>
  <si>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</si>
  <si>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</si>
  <si>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</si>
  <si>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</si>
  <si>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</si>
  <si>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</si>
  <si>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</si>
  <si>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</si>
  <si>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</si>
  <si>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</si>
  <si>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</si>
  <si>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</si>
  <si>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</si>
  <si>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</si>
  <si>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</si>
  <si>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</si>
  <si>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</si>
  <si>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</si>
  <si>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</si>
  <si>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</si>
  <si>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</si>
  <si>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</si>
  <si>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</si>
  <si>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</si>
  <si>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</si>
  <si>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</si>
  <si>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</si>
  <si>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</si>
  <si>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</si>
  <si>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</si>
  <si>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</si>
  <si>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</si>
  <si>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</si>
  <si>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</si>
  <si>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</si>
  <si>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</si>
  <si>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</si>
  <si>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</si>
  <si>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</si>
  <si>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</si>
  <si>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</si>
  <si>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</si>
  <si>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</si>
  <si>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</si>
  <si>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</si>
  <si>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</si>
  <si>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</si>
  <si>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</si>
  <si>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</si>
  <si>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</si>
  <si>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</si>
  <si>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</si>
  <si>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</si>
  <si>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</si>
  <si>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</si>
  <si>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</si>
  <si>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</si>
  <si>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</si>
  <si>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</si>
  <si>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</si>
  <si>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</si>
  <si>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</si>
  <si>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</si>
  <si>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</si>
  <si>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</si>
  <si>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</si>
  <si>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</si>
  <si>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</si>
  <si>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</si>
  <si>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</si>
  <si>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</si>
  <si>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</si>
  <si>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</si>
  <si>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</si>
  <si>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</si>
  <si>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</si>
  <si>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</si>
  <si>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</si>
  <si>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</si>
  <si>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</si>
  <si>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</si>
  <si>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</si>
  <si>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</si>
  <si>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</si>
  <si>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</si>
  <si>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</si>
  <si>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</si>
  <si>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</si>
  <si>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</si>
  <si>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</si>
  <si>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</si>
  <si>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</si>
  <si>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</si>
  <si>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</si>
  <si>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</si>
  <si>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</si>
  <si>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</si>
  <si>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</si>
  <si>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</si>
  <si>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</si>
  <si>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</si>
  <si>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</si>
  <si>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</si>
  <si>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</si>
  <si>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</si>
  <si>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</si>
  <si>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</si>
  <si>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</si>
  <si>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</si>
  <si>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</si>
  <si>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</si>
  <si>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</si>
  <si>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</si>
  <si>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</si>
  <si>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</si>
  <si>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</si>
  <si>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</si>
  <si>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</si>
  <si>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</si>
  <si>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</si>
  <si>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</si>
  <si>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</si>
  <si>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</si>
  <si>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</si>
  <si>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</si>
  <si>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</si>
  <si>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</si>
  <si>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</si>
  <si>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</si>
  <si>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</si>
  <si>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</si>
  <si>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</si>
  <si>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</si>
  <si>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</si>
  <si>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</si>
  <si>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</si>
  <si>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</si>
  <si>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</si>
  <si>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</si>
  <si>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</si>
  <si>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</si>
  <si>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</si>
  <si>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</si>
  <si>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</si>
  <si>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</si>
  <si>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</si>
  <si>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</si>
  <si>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</si>
  <si>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</si>
  <si>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</si>
  <si>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</si>
  <si>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</si>
  <si>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</si>
  <si>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</si>
  <si>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</si>
  <si>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</si>
  <si>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</si>
  <si>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</si>
  <si>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</si>
  <si>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</si>
  <si>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</si>
  <si>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</si>
  <si>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</si>
  <si>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</si>
  <si>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</si>
  <si>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</si>
  <si>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</si>
  <si>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</si>
  <si>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</si>
  <si>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</si>
  <si>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</si>
  <si>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</si>
  <si>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</si>
  <si>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</si>
  <si>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</si>
  <si>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</si>
  <si>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</si>
  <si>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</si>
  <si>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</si>
  <si>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</si>
  <si>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</si>
  <si>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</si>
  <si>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</si>
  <si>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</si>
  <si>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</si>
  <si>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</si>
  <si>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</si>
  <si>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</si>
  <si>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</si>
  <si>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</si>
  <si>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</si>
  <si>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</si>
  <si>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</si>
  <si>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</si>
  <si>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</si>
  <si>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</si>
  <si>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</si>
  <si>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</si>
  <si>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</si>
  <si>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</si>
  <si>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</si>
  <si>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</si>
  <si>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</si>
  <si>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</si>
  <si>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</si>
  <si>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</si>
  <si>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</si>
  <si>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</si>
  <si>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</si>
  <si>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</si>
  <si>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</si>
  <si>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</si>
  <si>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</si>
  <si>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</si>
  <si>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</si>
  <si>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</si>
  <si>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</si>
  <si>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</si>
  <si>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</si>
  <si>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</si>
  <si>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</si>
  <si>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</si>
  <si>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</si>
  <si>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</si>
  <si>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</si>
  <si>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</si>
  <si>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</si>
  <si>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</si>
  <si>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</si>
  <si>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</si>
  <si>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</si>
  <si>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</si>
  <si>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</si>
  <si>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</si>
  <si>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</si>
  <si>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</si>
  <si>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</si>
  <si>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</si>
  <si>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</si>
  <si>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</si>
  <si>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</si>
  <si>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</si>
  <si>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</si>
  <si>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</si>
  <si>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</si>
  <si>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</si>
  <si>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</si>
  <si>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</si>
  <si>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</si>
  <si>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</si>
  <si>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</si>
  <si>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</si>
  <si>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</si>
  <si>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</si>
  <si>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</si>
  <si>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</si>
  <si>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</si>
  <si>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</si>
  <si>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</si>
  <si>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</si>
  <si>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</si>
  <si>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</si>
  <si>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</si>
  <si>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</si>
  <si>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</si>
  <si>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</si>
  <si>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</si>
  <si>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</si>
  <si>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</si>
  <si>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</si>
  <si>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</si>
  <si>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</si>
  <si>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</si>
  <si>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</si>
  <si>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</si>
  <si>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</si>
  <si>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</si>
  <si>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</si>
  <si>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</si>
  <si>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</si>
  <si>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</si>
  <si>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</si>
  <si>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</si>
  <si>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</si>
  <si>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</si>
  <si>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</si>
  <si>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</si>
  <si>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</si>
  <si>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</si>
  <si>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</si>
  <si>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</si>
  <si>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</si>
  <si>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</si>
  <si>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</si>
  <si>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</si>
  <si>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</si>
  <si>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</si>
  <si>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</si>
  <si>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</si>
  <si>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</si>
  <si>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</si>
  <si>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</si>
  <si>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</si>
  <si>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</si>
  <si>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</si>
  <si>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</si>
  <si>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</si>
  <si>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</si>
  <si>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</si>
  <si>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</si>
  <si>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</si>
  <si>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</si>
  <si>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</si>
  <si>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</si>
  <si>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</si>
  <si>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</si>
  <si>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</si>
  <si>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</si>
  <si>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</si>
  <si>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</si>
  <si>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</si>
  <si>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</si>
  <si>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</si>
  <si>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</si>
  <si>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</si>
  <si>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</si>
  <si>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</si>
  <si>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</si>
  <si>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</si>
  <si>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</si>
  <si>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</si>
  <si>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</si>
  <si>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</si>
  <si>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</si>
  <si>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</si>
  <si>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</si>
  <si>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</si>
  <si>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</si>
  <si>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</si>
  <si>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</si>
  <si>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</si>
  <si>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</si>
  <si>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</si>
  <si>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</si>
  <si>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</si>
  <si>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</si>
  <si>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</si>
  <si>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</si>
  <si>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</si>
  <si>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</si>
  <si>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</si>
  <si>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</si>
  <si>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</si>
  <si>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</si>
  <si>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</si>
  <si>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</si>
  <si>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</si>
  <si>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</si>
  <si>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</si>
  <si>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</si>
  <si>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</si>
  <si>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</si>
  <si>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</si>
  <si>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</si>
  <si>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</si>
  <si>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</si>
  <si>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</si>
  <si>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</si>
  <si>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</si>
  <si>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</si>
  <si>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</si>
  <si>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</si>
  <si>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</si>
  <si>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</si>
  <si>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</si>
  <si>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</si>
  <si>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</si>
  <si>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</si>
  <si>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</si>
  <si>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</si>
  <si>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</si>
  <si>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</si>
  <si>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</si>
  <si>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</si>
  <si>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</si>
  <si>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</si>
  <si>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</si>
  <si>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</si>
  <si>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</si>
  <si>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</si>
  <si>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</si>
  <si>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</si>
  <si>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</si>
  <si>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</si>
  <si>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</si>
  <si>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</si>
  <si>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</si>
  <si>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</si>
  <si>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</si>
  <si>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</si>
  <si>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</si>
  <si>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</si>
  <si>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</si>
  <si>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</si>
  <si>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</si>
  <si>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</si>
  <si>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</si>
  <si>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</si>
  <si>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</si>
  <si>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</si>
  <si>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</si>
  <si>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</si>
  <si>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</si>
  <si>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</si>
  <si>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</si>
  <si>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</si>
  <si>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</si>
  <si>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</si>
  <si>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</si>
  <si>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</si>
  <si>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</si>
  <si>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</si>
  <si>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</si>
  <si>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</si>
  <si>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</si>
  <si>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</si>
  <si>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</si>
  <si>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</si>
  <si>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</si>
  <si>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</si>
  <si>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</si>
  <si>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</si>
  <si>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</si>
  <si>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</si>
  <si>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</si>
  <si>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</si>
  <si>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</si>
  <si>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</si>
  <si>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</si>
  <si>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</si>
  <si>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</si>
  <si>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</si>
  <si>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</si>
  <si>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</si>
  <si>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</si>
  <si>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</si>
  <si>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</si>
  <si>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</si>
  <si>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</si>
  <si>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</si>
  <si>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</si>
  <si>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</si>
  <si>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</si>
  <si>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</si>
  <si>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</si>
  <si>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</si>
  <si>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</si>
  <si>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</si>
  <si>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</si>
  <si>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</si>
  <si>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</si>
  <si>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</si>
  <si>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</si>
  <si>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</si>
  <si>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</si>
  <si>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</si>
  <si>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</si>
  <si>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</si>
  <si>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</si>
  <si>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</si>
  <si>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</si>
  <si>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</si>
  <si>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</si>
  <si>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</si>
  <si>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</si>
  <si>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</si>
  <si>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</si>
  <si>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</si>
  <si>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</si>
  <si>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</si>
  <si>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</si>
  <si>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</si>
  <si>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</si>
  <si>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</si>
  <si>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</si>
  <si>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</si>
  <si>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</si>
  <si>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</si>
  <si>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</si>
  <si>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</si>
  <si>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</si>
  <si>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</si>
  <si>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</si>
  <si>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</si>
  <si>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</si>
  <si>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</si>
  <si>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</si>
  <si>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</si>
  <si>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</si>
  <si>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</si>
  <si>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</si>
  <si>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</si>
  <si>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</si>
  <si>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</si>
  <si>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</si>
  <si>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</si>
  <si>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</si>
  <si>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</si>
  <si>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</si>
  <si>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</si>
  <si>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</si>
  <si>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</si>
  <si>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</si>
  <si>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</si>
  <si>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</si>
  <si>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</si>
  <si>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</si>
  <si>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</si>
  <si>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</si>
  <si>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</si>
  <si>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</si>
  <si>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</si>
  <si>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</si>
  <si>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</si>
  <si>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</si>
  <si>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</si>
  <si>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</si>
  <si>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</si>
  <si>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</si>
  <si>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</si>
  <si>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</si>
  <si>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</si>
  <si>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</si>
  <si>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</si>
  <si>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</si>
  <si>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</si>
  <si>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</si>
  <si>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</si>
  <si>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</si>
  <si>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</si>
  <si>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</si>
  <si>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</si>
  <si>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</si>
  <si>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</si>
  <si>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</si>
  <si>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</si>
  <si>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</si>
  <si>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</si>
  <si>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</si>
  <si>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</si>
  <si>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</si>
  <si>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</si>
  <si>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</si>
  <si>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</si>
  <si>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</si>
  <si>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</si>
  <si>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</si>
  <si>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</si>
  <si>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</si>
  <si>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</si>
  <si>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</si>
  <si>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</si>
  <si>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</si>
  <si>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</si>
  <si>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</si>
  <si>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</si>
  <si>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</si>
  <si>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</si>
  <si>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</si>
  <si>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</si>
  <si>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</si>
  <si>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</si>
  <si>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</si>
  <si>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</si>
  <si>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</si>
  <si>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</si>
  <si>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</si>
  <si>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</si>
  <si>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</si>
  <si>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</si>
  <si>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</si>
  <si>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</si>
  <si>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</si>
  <si>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</si>
  <si>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</si>
  <si>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</si>
  <si>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</si>
  <si>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</si>
  <si>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</si>
  <si>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</si>
  <si>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</si>
  <si>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</si>
  <si>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</si>
  <si>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</si>
  <si>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</si>
  <si>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</si>
  <si>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</si>
  <si>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</si>
  <si>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</si>
  <si>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</si>
  <si>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</si>
  <si>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</si>
  <si>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</si>
  <si>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</si>
  <si>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</si>
  <si>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</si>
  <si>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</si>
  <si>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</si>
  <si>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</si>
  <si>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</si>
  <si>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</si>
  <si>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</si>
  <si>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</si>
  <si>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</si>
  <si>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</si>
  <si>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</si>
  <si>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</si>
  <si>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</si>
  <si>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</si>
  <si>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</si>
  <si>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</si>
  <si>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</si>
  <si>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</si>
  <si>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</si>
  <si>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</si>
  <si>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</si>
  <si>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</si>
  <si>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</si>
  <si>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</si>
  <si>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</si>
  <si>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</si>
  <si>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</si>
  <si>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</si>
  <si>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</si>
  <si>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</si>
  <si>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</si>
  <si>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</si>
  <si>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</si>
  <si>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</si>
  <si>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</si>
  <si>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</si>
  <si>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</si>
  <si>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</si>
  <si>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</si>
  <si>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</si>
  <si>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</si>
  <si>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</si>
  <si>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</si>
  <si>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</si>
  <si>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</si>
  <si>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</si>
  <si>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</si>
  <si>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</si>
  <si>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</si>
  <si>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</si>
  <si>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</si>
  <si>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</si>
  <si>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</si>
  <si>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</si>
  <si>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</si>
  <si>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</si>
  <si>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</si>
  <si>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</si>
  <si>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</si>
  <si>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</si>
  <si>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</si>
  <si>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</si>
  <si>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</si>
  <si>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</si>
  <si>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</si>
  <si>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</si>
  <si>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</si>
  <si>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</si>
  <si>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</si>
  <si>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</si>
  <si>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</si>
  <si>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</si>
  <si>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</si>
  <si>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</si>
  <si>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</si>
  <si>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</si>
  <si>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</si>
  <si>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</si>
  <si>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</si>
  <si>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</si>
  <si>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</si>
  <si>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</si>
  <si>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</si>
  <si>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</si>
  <si>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</si>
  <si>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</si>
  <si>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</si>
  <si>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</si>
  <si>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</si>
  <si>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</si>
  <si>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</si>
  <si>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</si>
  <si>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</si>
  <si>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</si>
  <si>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</si>
  <si>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</si>
  <si>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</si>
  <si>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</si>
  <si>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</si>
  <si>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</si>
  <si>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</si>
  <si>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</si>
  <si>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</si>
  <si>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</si>
  <si>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</si>
  <si>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</si>
  <si>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</si>
  <si>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</si>
  <si>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</si>
  <si>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</si>
  <si>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</si>
  <si>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</si>
  <si>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</si>
  <si>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</si>
  <si>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</si>
  <si>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</si>
  <si>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</si>
  <si>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</si>
  <si>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</si>
  <si>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</si>
  <si>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</si>
  <si>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</si>
  <si>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</si>
  <si>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</si>
  <si>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</si>
  <si>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</si>
  <si>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</si>
  <si>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</si>
  <si>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</si>
  <si>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</si>
  <si>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</si>
  <si>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</si>
  <si>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</si>
  <si>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</si>
  <si>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</si>
  <si>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</si>
  <si>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</si>
  <si>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</si>
  <si>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</si>
  <si>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</si>
  <si>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</si>
  <si>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</si>
  <si>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</si>
  <si>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</si>
  <si>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</si>
  <si>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</si>
  <si>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</si>
  <si>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</si>
  <si>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</si>
  <si>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</si>
  <si>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</si>
  <si>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</si>
  <si>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</si>
  <si>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</si>
  <si>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</si>
  <si>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</si>
  <si>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</si>
  <si>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</si>
  <si>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</si>
  <si>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</si>
  <si>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</si>
  <si>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</si>
  <si>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</si>
  <si>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</si>
  <si>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</si>
  <si>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</si>
  <si>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</si>
  <si>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</si>
  <si>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</si>
  <si>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</si>
  <si>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</si>
  <si>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</si>
  <si>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</si>
  <si>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</si>
  <si>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</si>
  <si>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</si>
  <si>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</si>
  <si>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</si>
  <si>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</si>
  <si>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</si>
  <si>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</si>
  <si>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</si>
  <si>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</si>
  <si>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</si>
  <si>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</si>
  <si>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</si>
  <si>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</si>
  <si>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</si>
  <si>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</si>
  <si>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</si>
  <si>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</si>
  <si>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</si>
  <si>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</si>
  <si>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</si>
  <si>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</si>
  <si>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</si>
  <si>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</si>
  <si>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</si>
  <si>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</si>
  <si>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</si>
  <si>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</si>
  <si>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</si>
  <si>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</si>
  <si>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</si>
  <si>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</si>
  <si>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</si>
  <si>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</si>
  <si>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</si>
  <si>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</si>
  <si>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</si>
  <si>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</si>
  <si>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</si>
  <si>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</si>
  <si>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</si>
  <si>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</si>
  <si>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</si>
  <si>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</si>
  <si>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</si>
  <si>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</si>
  <si>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</si>
  <si>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</si>
  <si>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</si>
  <si>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</si>
  <si>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</si>
  <si>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</si>
  <si>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</si>
  <si>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</si>
  <si>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</si>
  <si>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</si>
  <si>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</si>
  <si>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</si>
  <si>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</si>
  <si>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</si>
  <si>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</si>
  <si>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</si>
  <si>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</si>
  <si>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</si>
  <si>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</si>
  <si>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</si>
  <si>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</si>
  <si>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</si>
  <si>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</si>
  <si>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</si>
  <si>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</si>
  <si>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</si>
  <si>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</si>
  <si>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</si>
  <si>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</si>
  <si>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</si>
  <si>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</si>
  <si>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</si>
  <si>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</si>
  <si>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</si>
  <si>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</si>
  <si>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</si>
  <si>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</si>
  <si>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</si>
  <si>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</si>
  <si>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</si>
  <si>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</si>
  <si>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</si>
  <si>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</si>
  <si>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</si>
  <si>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</si>
  <si>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</si>
  <si>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</si>
  <si>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</si>
  <si>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</si>
  <si>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</si>
  <si>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</si>
  <si>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</si>
  <si>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</si>
  <si>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</si>
  <si>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</si>
  <si>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</si>
  <si>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</si>
  <si>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</si>
  <si>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</si>
  <si>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</si>
  <si>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</si>
  <si>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</si>
  <si>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</si>
  <si>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</si>
  <si>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</si>
  <si>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</si>
  <si>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</si>
  <si>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</si>
  <si>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</si>
  <si>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</si>
  <si>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</si>
  <si>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</si>
  <si>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</si>
  <si>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</si>
  <si>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</si>
  <si>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</si>
  <si>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</si>
  <si>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</si>
  <si>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</si>
  <si>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</si>
  <si>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</si>
  <si>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</si>
  <si>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</si>
  <si>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</si>
  <si>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</si>
  <si>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</si>
  <si>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</si>
  <si>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</si>
  <si>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</si>
  <si>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</si>
  <si>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</si>
  <si>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</si>
  <si>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</si>
  <si>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</si>
  <si>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</si>
  <si>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</si>
  <si>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</si>
  <si>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</si>
  <si>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</si>
  <si>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</si>
  <si>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</si>
  <si>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</si>
  <si>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</si>
  <si>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</si>
  <si>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</si>
  <si>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</si>
  <si>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</si>
  <si>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</si>
  <si>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</si>
  <si>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</si>
  <si>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</si>
  <si>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</si>
  <si>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</si>
  <si>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</si>
  <si>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</si>
  <si>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</si>
  <si>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</si>
  <si>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</si>
  <si>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</si>
  <si>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</si>
  <si>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</si>
  <si>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</si>
  <si>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</si>
  <si>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</si>
  <si>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</si>
  <si>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</si>
  <si>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</si>
  <si>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</si>
  <si>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</si>
  <si>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</si>
  <si>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</si>
  <si>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</si>
  <si>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</si>
  <si>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</si>
  <si>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</si>
  <si>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</si>
  <si>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</si>
  <si>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</si>
  <si>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</si>
  <si>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</si>
  <si>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</si>
  <si>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</si>
  <si>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</si>
  <si>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</si>
  <si>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</si>
  <si>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</si>
  <si>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</si>
  <si>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</si>
  <si>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</si>
  <si>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</si>
  <si>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</si>
  <si>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</si>
  <si>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</si>
  <si>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</si>
  <si>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</si>
  <si>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</si>
  <si>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</si>
  <si>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</si>
  <si>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</si>
  <si>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</si>
  <si>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</si>
  <si>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</si>
  <si>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</si>
  <si>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</si>
  <si>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</si>
  <si>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</si>
  <si>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</si>
  <si>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</si>
  <si>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</si>
  <si>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</si>
  <si>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</si>
  <si>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</si>
  <si>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</si>
  <si>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</si>
  <si>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</si>
  <si>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</si>
  <si>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</si>
  <si>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</si>
  <si>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</si>
  <si>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</si>
  <si>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</si>
  <si>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</si>
  <si>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</si>
  <si>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</si>
  <si>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</si>
  <si>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</si>
  <si>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</si>
  <si>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</si>
  <si>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</si>
  <si>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</si>
  <si>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</si>
  <si>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</si>
  <si>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</si>
  <si>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</si>
  <si>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</si>
  <si>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</si>
  <si>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</si>
  <si>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</si>
  <si>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</si>
  <si>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</si>
  <si>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</si>
  <si>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</si>
  <si>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</si>
  <si>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</si>
  <si>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</si>
  <si>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</si>
  <si>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</si>
  <si>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</si>
  <si>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</si>
  <si>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</si>
  <si>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</si>
  <si>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</si>
  <si>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</si>
  <si>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</si>
  <si>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</si>
  <si>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</si>
  <si>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</si>
  <si>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</si>
  <si>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</si>
  <si>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</si>
  <si>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</si>
  <si>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</si>
  <si>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</si>
  <si>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</si>
  <si>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</si>
  <si>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</si>
  <si>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</si>
  <si>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</si>
  <si>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</si>
  <si>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</si>
  <si>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</si>
  <si>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</si>
  <si>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</si>
  <si>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</si>
  <si>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</si>
  <si>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</si>
  <si>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</si>
  <si>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</si>
  <si>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</si>
  <si>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</si>
  <si>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</si>
  <si>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</si>
  <si>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</si>
  <si>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</si>
  <si>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</si>
  <si>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</si>
  <si>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</si>
  <si>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</si>
  <si>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</si>
  <si>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</si>
  <si>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</si>
  <si>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</si>
  <si>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</si>
  <si>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</si>
  <si>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</si>
  <si>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</si>
  <si>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</si>
  <si>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</si>
  <si>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</si>
  <si>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</si>
  <si>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</si>
  <si>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</si>
  <si>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</si>
  <si>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</si>
  <si>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</si>
  <si>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</si>
  <si>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</si>
  <si>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</si>
  <si>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</si>
  <si>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</si>
  <si>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</si>
  <si>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</si>
  <si>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</si>
  <si>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</si>
  <si>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</si>
  <si>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</si>
  <si>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</si>
  <si>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</si>
  <si>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</si>
  <si>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</si>
  <si>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</si>
  <si>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</si>
  <si>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</si>
  <si>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</si>
  <si>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</si>
  <si>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</si>
  <si>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</si>
  <si>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</si>
  <si>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</si>
  <si>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</si>
  <si>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</si>
  <si>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</si>
  <si>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</si>
  <si>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</si>
  <si>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</si>
  <si>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</si>
  <si>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</si>
  <si>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</si>
  <si>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</si>
  <si>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</si>
  <si>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</si>
  <si>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</si>
  <si>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</si>
  <si>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</si>
  <si>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</si>
  <si>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</si>
  <si>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</si>
  <si>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</si>
  <si>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</si>
  <si>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</si>
  <si>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</si>
  <si>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</si>
  <si>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</si>
  <si>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</si>
  <si>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</si>
  <si>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</si>
  <si>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</si>
  <si>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</si>
  <si>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</si>
  <si>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</si>
  <si>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</si>
  <si>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</si>
  <si>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</si>
  <si>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</si>
  <si>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</si>
  <si>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</si>
  <si>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</si>
  <si>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</si>
  <si>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</si>
  <si>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</si>
  <si>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</si>
  <si>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</si>
  <si>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</si>
  <si>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</si>
  <si>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</si>
  <si>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</si>
  <si>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</si>
  <si>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</si>
  <si>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</si>
  <si>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</si>
  <si>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</si>
  <si>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</si>
  <si>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</si>
  <si>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</si>
  <si>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</si>
  <si>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</si>
  <si>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</si>
  <si>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</si>
  <si>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</si>
  <si>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</si>
  <si>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</si>
  <si>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</si>
  <si>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</si>
  <si>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</si>
  <si>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</si>
  <si>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</si>
  <si>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</si>
  <si>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</si>
  <si>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</si>
  <si>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</si>
  <si>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</si>
  <si>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</si>
  <si>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</si>
  <si>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</si>
  <si>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</si>
  <si>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</si>
  <si>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</si>
  <si>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</si>
  <si>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</si>
  <si>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</si>
  <si>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</si>
  <si>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</si>
  <si>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</si>
  <si>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</si>
  <si>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</si>
  <si>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</si>
  <si>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</si>
  <si>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</si>
  <si>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</si>
  <si>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</si>
  <si>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</si>
  <si>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</si>
  <si>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</si>
  <si>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</si>
  <si>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</si>
  <si>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</si>
  <si>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</si>
  <si>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</si>
  <si>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</si>
  <si>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</si>
  <si>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</si>
  <si>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</si>
  <si>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</si>
  <si>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</si>
  <si>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</si>
  <si>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</si>
  <si>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</si>
  <si>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</si>
  <si>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</si>
  <si>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</si>
  <si>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</si>
  <si>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</si>
  <si>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</si>
  <si>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</si>
  <si>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</si>
  <si>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</si>
  <si>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</si>
  <si>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</si>
  <si>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</si>
  <si>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</si>
  <si>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</si>
  <si>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</si>
  <si>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</si>
  <si>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</si>
  <si>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</si>
  <si>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</si>
  <si>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</si>
  <si>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</si>
  <si>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</si>
  <si>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</si>
  <si>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</si>
  <si>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</si>
  <si>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</si>
  <si>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</si>
  <si>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</si>
  <si>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</si>
  <si>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</si>
  <si>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</si>
  <si>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</si>
  <si>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</si>
  <si>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</si>
  <si>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</si>
  <si>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</si>
  <si>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</si>
  <si>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</si>
  <si>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</si>
  <si>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</si>
  <si>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</si>
  <si>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</si>
  <si>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</si>
  <si>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</si>
  <si>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</si>
  <si>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</si>
  <si>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</si>
  <si>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</si>
  <si>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</si>
  <si>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</si>
  <si>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</si>
  <si>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</si>
  <si>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</si>
  <si>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</si>
  <si>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</si>
  <si>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</si>
  <si>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</si>
  <si>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</si>
  <si>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</si>
  <si>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</si>
  <si>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</si>
  <si>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</si>
  <si>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</si>
  <si>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</si>
  <si>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</si>
  <si>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</si>
  <si>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</si>
  <si>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</si>
  <si>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</si>
  <si>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</si>
  <si>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</si>
  <si>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</si>
  <si>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</si>
  <si>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</si>
  <si>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</si>
  <si>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</si>
  <si>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</si>
  <si>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</si>
  <si>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</si>
  <si>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</si>
  <si>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</si>
  <si>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</si>
  <si>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</si>
  <si>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</si>
  <si>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</si>
  <si>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</si>
  <si>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</si>
  <si>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</si>
  <si>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</si>
  <si>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</si>
  <si>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</si>
  <si>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</si>
  <si>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</si>
  <si>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</si>
  <si>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</si>
  <si>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</si>
  <si>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</si>
  <si>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</si>
  <si>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</si>
  <si>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</si>
  <si>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</si>
  <si>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</si>
  <si>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</si>
  <si>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</si>
  <si>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</si>
  <si>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</si>
  <si>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</si>
  <si>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</si>
  <si>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</si>
  <si>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</si>
  <si>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</si>
  <si>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</si>
  <si>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</si>
  <si>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</si>
  <si>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</si>
  <si>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</si>
  <si>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</si>
  <si>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</si>
  <si>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</si>
  <si>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</si>
  <si>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</si>
  <si>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</si>
  <si>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</si>
  <si>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</si>
  <si>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</si>
  <si>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</si>
  <si>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</si>
  <si>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</si>
  <si>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</si>
  <si>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</si>
  <si>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</si>
  <si>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</si>
  <si>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</si>
  <si>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</si>
  <si>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</si>
  <si>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</si>
  <si>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</si>
  <si>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</si>
  <si>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</si>
  <si>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</si>
  <si>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</si>
  <si>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</si>
  <si>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</si>
  <si>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</si>
  <si>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</si>
  <si>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</si>
  <si>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</si>
  <si>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</si>
  <si>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</si>
  <si>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</si>
  <si>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</si>
  <si>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</si>
  <si>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</si>
  <si>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</si>
  <si>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</si>
  <si>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</si>
  <si>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</si>
  <si>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</si>
  <si>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</si>
  <si>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</si>
  <si>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</si>
  <si>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</si>
  <si>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</si>
  <si>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</si>
  <si>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</si>
  <si>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</si>
  <si>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</si>
  <si>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</si>
  <si>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</si>
  <si>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</si>
  <si>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</si>
  <si>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</si>
  <si>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</si>
  <si>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</si>
  <si>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</si>
  <si>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</si>
  <si>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</si>
  <si>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</si>
  <si>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</si>
  <si>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</si>
  <si>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</si>
  <si>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</si>
  <si>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</si>
  <si>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</si>
  <si>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</si>
  <si>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</si>
  <si>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</si>
  <si>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</si>
  <si>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</si>
  <si>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</si>
  <si>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</si>
  <si>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</si>
  <si>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</si>
  <si>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</si>
  <si>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</si>
  <si>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</si>
  <si>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</si>
  <si>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</si>
  <si>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</si>
  <si>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</si>
  <si>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</si>
  <si>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</si>
  <si>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</si>
  <si>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</si>
  <si>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</si>
  <si>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</si>
  <si>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</si>
  <si>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</si>
  <si>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</si>
  <si>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</si>
  <si>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</si>
  <si>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</si>
  <si>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</si>
  <si>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</si>
  <si>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</si>
  <si>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</si>
  <si>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</si>
  <si>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</si>
  <si>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</si>
  <si>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</si>
  <si>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</si>
  <si>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</si>
  <si>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</si>
  <si>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</si>
  <si>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</si>
  <si>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</si>
  <si>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</si>
  <si>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</si>
  <si>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</si>
  <si>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</si>
  <si>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</si>
  <si>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</si>
  <si>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</si>
  <si>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</si>
  <si>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</si>
  <si>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</si>
  <si>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</si>
  <si>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</si>
  <si>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</si>
  <si>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</si>
  <si>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</si>
  <si>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</si>
  <si>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</si>
  <si>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</si>
  <si>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</si>
  <si>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</si>
  <si>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</si>
  <si>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</si>
  <si>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</si>
  <si>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</si>
  <si>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</si>
  <si>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</si>
  <si>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</si>
  <si>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</si>
  <si>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</si>
  <si>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</si>
  <si>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</si>
  <si>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</si>
  <si>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</si>
  <si>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</si>
  <si>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</si>
  <si>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</si>
  <si>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</si>
  <si>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</si>
  <si>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</si>
  <si>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</si>
  <si>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</si>
  <si>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</si>
  <si>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</si>
  <si>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</si>
  <si>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</si>
  <si>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</si>
  <si>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</si>
  <si>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</si>
  <si>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</si>
  <si>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</si>
  <si>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</si>
  <si>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</si>
  <si>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</si>
  <si>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</si>
  <si>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</si>
  <si>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</si>
  <si>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</si>
  <si>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</si>
  <si>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</si>
  <si>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</si>
  <si>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</si>
  <si>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</si>
  <si>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</si>
  <si>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</si>
  <si>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</si>
  <si>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</si>
  <si>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</si>
  <si>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</si>
  <si>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</si>
  <si>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</si>
  <si>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</si>
  <si>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</si>
  <si>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</si>
  <si>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</si>
  <si>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</si>
  <si>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</si>
  <si>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</si>
  <si>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</si>
  <si>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</si>
  <si>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</si>
  <si>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</si>
  <si>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</si>
  <si>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</si>
  <si>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</si>
  <si>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</si>
  <si>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</si>
  <si>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</si>
  <si>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</si>
  <si>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</si>
  <si>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</si>
  <si>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</si>
  <si>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</si>
  <si>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</si>
  <si>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</si>
  <si>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</si>
  <si>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</si>
  <si>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</si>
  <si>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</si>
  <si>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</si>
  <si>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</si>
  <si>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</si>
  <si>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</si>
  <si>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</si>
  <si>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</si>
  <si>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</si>
  <si>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</si>
  <si>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</si>
  <si>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</si>
  <si>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</si>
  <si>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</si>
  <si>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</si>
  <si>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</si>
  <si>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</si>
  <si>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</si>
  <si>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</si>
  <si>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</si>
  <si>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</si>
  <si>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</si>
  <si>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</si>
  <si>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</si>
  <si>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</si>
  <si>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</si>
  <si>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</si>
  <si>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</si>
  <si>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</si>
  <si>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</si>
  <si>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</si>
  <si>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</si>
  <si>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</si>
  <si>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</si>
  <si>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</si>
  <si>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</si>
  <si>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</si>
  <si>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</si>
  <si>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</si>
  <si>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</si>
  <si>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</si>
  <si>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</si>
  <si>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</si>
  <si>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</si>
  <si>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</si>
  <si>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</si>
  <si>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</si>
  <si>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</si>
  <si>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</si>
  <si>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</si>
  <si>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</si>
  <si>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</si>
  <si>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</si>
  <si>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</si>
  <si>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</si>
  <si>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</si>
  <si>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</si>
  <si>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</si>
  <si>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</si>
  <si>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</si>
  <si>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</si>
  <si>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</si>
  <si>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</si>
  <si>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</si>
  <si>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</si>
  <si>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</si>
  <si>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</si>
  <si>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</si>
  <si>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</si>
  <si>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</si>
  <si>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</si>
  <si>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</si>
  <si>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</si>
  <si>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</si>
  <si>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</si>
  <si>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</si>
  <si>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</si>
  <si>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</si>
  <si>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</si>
  <si>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</si>
  <si>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</si>
  <si>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</si>
  <si>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</si>
  <si>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</si>
  <si>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</si>
  <si>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</si>
  <si>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</si>
  <si>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</si>
  <si>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</si>
  <si>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</si>
  <si>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</si>
  <si>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</si>
  <si>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</si>
  <si>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</si>
  <si>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</si>
  <si>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</si>
  <si>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</si>
  <si>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</si>
  <si>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</si>
  <si>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</si>
  <si>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</si>
  <si>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</si>
  <si>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</si>
  <si>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</si>
  <si>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</si>
  <si>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</si>
  <si>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</si>
  <si>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</si>
  <si>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</si>
  <si>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</si>
  <si>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</si>
  <si>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</si>
  <si>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</si>
  <si>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</si>
  <si>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</si>
  <si>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</si>
  <si>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</si>
  <si>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</si>
  <si>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</si>
  <si>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</si>
  <si>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</si>
  <si>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</si>
  <si>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</si>
  <si>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</si>
  <si>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</si>
  <si>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</si>
  <si>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</si>
  <si>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</si>
  <si>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</si>
  <si>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</si>
  <si>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</si>
  <si>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</si>
  <si>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</si>
  <si>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</si>
  <si>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</si>
  <si>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</si>
  <si>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</si>
  <si>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</si>
  <si>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</si>
  <si>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</si>
  <si>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</si>
  <si>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</si>
  <si>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</si>
  <si>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</si>
  <si>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</si>
  <si>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</si>
  <si>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</si>
  <si>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</si>
  <si>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</si>
  <si>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</si>
  <si>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</si>
  <si>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</si>
  <si>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</si>
  <si>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</si>
  <si>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</si>
  <si>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</si>
  <si>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</si>
  <si>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</si>
  <si>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</si>
  <si>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</si>
  <si>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</si>
  <si>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</si>
  <si>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</si>
  <si>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</si>
  <si>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</si>
  <si>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</si>
  <si>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</si>
  <si>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</si>
  <si>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</si>
  <si>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</si>
  <si>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</si>
  <si>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</si>
  <si>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</si>
  <si>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</si>
  <si>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</si>
  <si>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</si>
  <si>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</si>
  <si>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</si>
  <si>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</si>
  <si>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</si>
  <si>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</si>
  <si>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</si>
  <si>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</si>
  <si>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</si>
  <si>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</si>
  <si>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</si>
  <si>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</si>
  <si>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</si>
  <si>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</si>
  <si>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</si>
  <si>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</si>
  <si>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</si>
  <si>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</si>
  <si>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</si>
  <si>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</si>
  <si>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</si>
  <si>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</si>
  <si>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</si>
  <si>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</si>
  <si>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</si>
  <si>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</si>
  <si>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</si>
  <si>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</si>
  <si>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</si>
  <si>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</si>
  <si>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</si>
  <si>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</si>
  <si>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</si>
  <si>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</si>
  <si>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</si>
  <si>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</si>
  <si>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</si>
  <si>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</si>
  <si>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</si>
  <si>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</si>
  <si>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</si>
  <si>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</si>
  <si>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</si>
  <si>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</si>
  <si>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</si>
  <si>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</si>
  <si>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</si>
  <si>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</si>
  <si>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</si>
  <si>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</si>
  <si>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</si>
  <si>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</si>
  <si>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</si>
  <si>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</si>
  <si>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</si>
  <si>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</si>
  <si>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</si>
  <si>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</si>
  <si>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</si>
  <si>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</si>
  <si>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</si>
  <si>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</si>
  <si>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</si>
  <si>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</si>
  <si>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</si>
  <si>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</si>
  <si>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</si>
  <si>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</si>
  <si>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</si>
  <si>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</si>
  <si>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</si>
  <si>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</si>
  <si>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</si>
  <si>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</si>
  <si>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</si>
  <si>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</si>
  <si>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</si>
  <si>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</si>
  <si>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</si>
  <si>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</si>
  <si>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</si>
  <si>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</si>
  <si>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</si>
  <si>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</si>
  <si>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</si>
  <si>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</si>
  <si>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</si>
  <si>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</si>
  <si>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</si>
  <si>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</si>
  <si>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</si>
  <si>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</si>
  <si>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</si>
  <si>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</si>
  <si>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</si>
  <si>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</si>
  <si>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</si>
  <si>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</si>
  <si>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</si>
  <si>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</si>
  <si>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</si>
  <si>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</si>
  <si>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</si>
  <si>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</si>
  <si>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</si>
  <si>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</si>
  <si>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</si>
  <si>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</si>
  <si>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</si>
  <si>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</si>
  <si>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</si>
  <si>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</si>
  <si>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</si>
  <si>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</si>
  <si>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</si>
  <si>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</si>
  <si>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</si>
  <si>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</si>
  <si>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</si>
  <si>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</si>
  <si>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</si>
  <si>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</si>
  <si>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</si>
  <si>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</si>
  <si>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</si>
  <si>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</si>
  <si>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</si>
  <si>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</si>
  <si>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</si>
  <si>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</si>
  <si>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</si>
  <si>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</si>
  <si>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</si>
  <si>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</si>
  <si>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</si>
  <si>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</si>
  <si>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</si>
  <si>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</si>
  <si>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</si>
  <si>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</si>
  <si>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</si>
  <si>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</si>
  <si>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</si>
  <si>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</si>
  <si>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</si>
  <si>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</si>
  <si>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</si>
  <si>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</si>
  <si>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</si>
  <si>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</si>
  <si>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</si>
  <si>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</si>
  <si>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</si>
  <si>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</si>
  <si>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</si>
  <si>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</si>
  <si>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</si>
  <si>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</si>
  <si>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</si>
  <si>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</si>
  <si>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</si>
  <si>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</si>
  <si>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</si>
  <si>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</si>
  <si>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</si>
  <si>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</si>
  <si>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</si>
  <si>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</si>
  <si>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</si>
  <si>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</si>
  <si>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</si>
  <si>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</si>
  <si>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</si>
  <si>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</si>
  <si>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</si>
  <si>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</si>
  <si>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</si>
  <si>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</si>
  <si>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</si>
  <si>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</si>
  <si>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</si>
  <si>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</si>
  <si>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</si>
  <si>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</si>
  <si>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</si>
  <si>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</si>
  <si>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</si>
  <si>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</si>
  <si>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</si>
  <si>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</si>
  <si>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</si>
  <si>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</si>
  <si>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</si>
  <si>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</si>
  <si>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</si>
  <si>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</si>
  <si>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</si>
  <si>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</si>
  <si>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</si>
  <si>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</si>
  <si>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</si>
  <si>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</si>
  <si>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</si>
  <si>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</si>
  <si>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</si>
  <si>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</si>
  <si>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</si>
  <si>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</si>
  <si>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</si>
  <si>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</si>
  <si>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</si>
  <si>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</si>
  <si>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</si>
  <si>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</si>
  <si>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</si>
  <si>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</si>
  <si>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</si>
  <si>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</si>
  <si>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</si>
  <si>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</si>
  <si>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</si>
  <si>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</si>
  <si>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</si>
  <si>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</si>
  <si>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</si>
  <si>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</si>
  <si>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</si>
  <si>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</si>
  <si>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</si>
  <si>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</si>
  <si>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</si>
  <si>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</si>
  <si>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</si>
  <si>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</si>
  <si>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</si>
  <si>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</si>
  <si>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</si>
  <si>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</si>
  <si>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</si>
  <si>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</si>
  <si>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</si>
  <si>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</si>
  <si>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</si>
  <si>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</si>
  <si>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</si>
  <si>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</si>
  <si>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</si>
  <si>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</si>
  <si>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</si>
  <si>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</si>
  <si>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</si>
  <si>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</si>
  <si>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</si>
  <si>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</si>
  <si>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</si>
  <si>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</si>
  <si>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</si>
  <si>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</si>
  <si>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</si>
  <si>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</si>
  <si>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</si>
  <si>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</si>
  <si>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</si>
  <si>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</si>
  <si>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</si>
  <si>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</si>
  <si>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</si>
  <si>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</si>
  <si>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</si>
  <si>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</si>
  <si>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</si>
  <si>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</si>
  <si>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</si>
  <si>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</si>
  <si>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</si>
  <si>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</si>
  <si>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</si>
  <si>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</si>
  <si>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</si>
  <si>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</si>
  <si>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</si>
  <si>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</si>
  <si>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</si>
  <si>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</si>
  <si>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</si>
  <si>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</si>
  <si>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</si>
  <si>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</si>
  <si>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</si>
  <si>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</si>
  <si>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</si>
  <si>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</si>
  <si>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</si>
  <si>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</si>
  <si>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</si>
  <si>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</si>
  <si>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</si>
  <si>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</si>
  <si>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</si>
  <si>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</si>
  <si>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</si>
  <si>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</si>
  <si>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</si>
  <si>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</si>
  <si>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</si>
  <si>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</si>
  <si>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</si>
  <si>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</si>
  <si>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</si>
  <si>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</si>
  <si>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</si>
  <si>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</si>
  <si>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</si>
  <si>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</si>
  <si>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</si>
  <si>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</si>
  <si>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</si>
  <si>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</si>
  <si>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</si>
  <si>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</si>
  <si>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</si>
  <si>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</si>
  <si>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</si>
  <si>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</si>
  <si>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</si>
  <si>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</si>
  <si>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</si>
  <si>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</si>
  <si>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</si>
  <si>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</si>
  <si>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</si>
  <si>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</si>
  <si>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</si>
  <si>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</si>
  <si>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</si>
  <si>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</si>
  <si>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</si>
  <si>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</si>
  <si>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</si>
  <si>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</si>
  <si>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</si>
  <si>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</si>
  <si>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</si>
  <si>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</si>
  <si>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</si>
  <si>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</si>
  <si>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</si>
  <si>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</si>
  <si>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</si>
  <si>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</si>
  <si>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</si>
  <si>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</si>
  <si>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</si>
  <si>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</si>
  <si>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</si>
  <si>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</si>
  <si>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</si>
  <si>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</si>
  <si>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</si>
  <si>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</si>
  <si>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</si>
  <si>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</si>
  <si>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</si>
  <si>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</si>
  <si>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</si>
  <si>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</si>
  <si>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</si>
  <si>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</si>
  <si>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</si>
  <si>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</si>
  <si>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</si>
  <si>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</si>
  <si>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</si>
  <si>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</si>
  <si>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</si>
  <si>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</si>
  <si>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</si>
  <si>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</si>
  <si>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</si>
  <si>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</si>
  <si>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</si>
  <si>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</si>
  <si>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</si>
  <si>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</si>
  <si>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</si>
  <si>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</si>
  <si>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</si>
  <si>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</si>
  <si>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</si>
  <si>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</si>
  <si>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</si>
  <si>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</si>
  <si>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</si>
  <si>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</si>
  <si>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</si>
  <si>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</si>
  <si>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</si>
  <si>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</si>
  <si>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</si>
  <si>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</si>
  <si>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</si>
  <si>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</si>
  <si>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</si>
  <si>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</si>
  <si>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</si>
  <si>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</si>
  <si>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</si>
  <si>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</si>
  <si>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</si>
  <si>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</si>
  <si>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</si>
  <si>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</si>
  <si>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</si>
  <si>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</si>
  <si>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</si>
  <si>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</si>
  <si>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</si>
  <si>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</si>
  <si>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</si>
  <si>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</si>
  <si>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</si>
  <si>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</si>
  <si>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</si>
  <si>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</si>
  <si>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</si>
  <si>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</si>
  <si>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</si>
  <si>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</si>
  <si>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</si>
  <si>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</si>
  <si>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</si>
  <si>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</si>
  <si>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</si>
  <si>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</si>
  <si>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</si>
  <si>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</si>
  <si>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</si>
  <si>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</si>
  <si>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</si>
  <si>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</si>
  <si>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</si>
  <si>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</si>
  <si>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</si>
  <si>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</si>
  <si>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</si>
  <si>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</si>
  <si>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</si>
  <si>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</si>
  <si>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</si>
  <si>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</si>
  <si>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</si>
  <si>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</si>
  <si>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</si>
  <si>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</si>
  <si>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</si>
  <si>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</si>
  <si>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</si>
  <si>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</si>
  <si>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</si>
  <si>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</si>
  <si>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</si>
  <si>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</si>
  <si>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</si>
  <si>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</si>
  <si>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</si>
  <si>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</si>
  <si>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</si>
  <si>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</si>
  <si>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</si>
  <si>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</si>
  <si>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</si>
  <si>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</si>
  <si>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</si>
  <si>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</si>
  <si>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</si>
  <si>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</si>
  <si>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</si>
  <si>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</si>
  <si>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</si>
  <si>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</si>
  <si>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</si>
  <si>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</si>
  <si>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</si>
  <si>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</si>
  <si>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</si>
  <si>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</si>
  <si>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</si>
  <si>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</si>
  <si>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</si>
  <si>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</si>
  <si>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</si>
  <si>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</si>
  <si>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</si>
  <si>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</si>
  <si>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</si>
  <si>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</si>
  <si>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</si>
  <si>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</si>
  <si>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</si>
  <si>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</si>
  <si>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</si>
  <si>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</si>
  <si>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</si>
  <si>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</si>
  <si>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</si>
  <si>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</si>
  <si>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</si>
  <si>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</si>
  <si>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</si>
  <si>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</si>
  <si>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</si>
  <si>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</si>
  <si>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</si>
  <si>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</si>
  <si>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</si>
  <si>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</si>
  <si>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</si>
  <si>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</si>
  <si>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</si>
  <si>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</si>
  <si>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</si>
  <si>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</si>
  <si>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</si>
  <si>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</si>
  <si>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</si>
  <si>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</si>
  <si>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</si>
  <si>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</si>
  <si>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</si>
  <si>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</si>
  <si>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</si>
  <si>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</si>
  <si>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</si>
  <si>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</si>
  <si>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</si>
  <si>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</si>
  <si>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</si>
  <si>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</si>
  <si>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</si>
  <si>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</si>
  <si>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</si>
  <si>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</si>
  <si>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</si>
  <si>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</si>
  <si>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</si>
  <si>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</si>
  <si>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</si>
  <si>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</si>
  <si>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</si>
  <si>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</si>
  <si>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</si>
  <si>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</si>
  <si>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</si>
  <si>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</si>
  <si>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</si>
  <si>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</si>
  <si>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</si>
  <si>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</si>
  <si>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</si>
  <si>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</si>
  <si>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</si>
  <si>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</si>
  <si>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</si>
  <si>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</si>
  <si>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</si>
  <si>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</si>
  <si>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</si>
  <si>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</si>
  <si>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</si>
  <si>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</si>
  <si>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</si>
  <si>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</si>
  <si>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</si>
  <si>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</si>
  <si>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</si>
  <si>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</si>
  <si>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</si>
  <si>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</si>
  <si>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</si>
  <si>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</si>
  <si>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</si>
  <si>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</si>
  <si>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</si>
  <si>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</si>
  <si>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</si>
  <si>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</si>
  <si>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</si>
  <si>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</si>
  <si>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</si>
  <si>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</si>
  <si>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</si>
  <si>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</si>
  <si>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</si>
  <si>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</si>
  <si>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</si>
  <si>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</si>
  <si>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</si>
  <si>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</si>
  <si>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</si>
  <si>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</si>
  <si>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</si>
  <si>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</si>
  <si>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</si>
  <si>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</si>
  <si>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</si>
  <si>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</si>
  <si>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</si>
  <si>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</si>
  <si>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</si>
  <si>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</si>
  <si>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</si>
  <si>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</si>
  <si>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</si>
  <si>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</si>
  <si>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</si>
  <si>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</si>
  <si>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</si>
  <si>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</si>
  <si>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</si>
  <si>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</si>
  <si>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</si>
  <si>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</si>
  <si>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</si>
  <si>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</si>
  <si>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</si>
  <si>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</si>
  <si>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</si>
  <si>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</si>
  <si>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</si>
  <si>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</si>
  <si>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</si>
  <si>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</si>
  <si>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</si>
  <si>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</si>
  <si>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</si>
  <si>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</si>
  <si>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</si>
  <si>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</si>
  <si>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</si>
  <si>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</si>
  <si>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</si>
  <si>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</si>
  <si>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</si>
  <si>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</si>
  <si>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</si>
  <si>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</si>
  <si>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</si>
  <si>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</si>
  <si>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</si>
  <si>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</si>
  <si>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</si>
  <si>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</si>
  <si>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</si>
  <si>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</si>
  <si>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</si>
  <si>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</si>
  <si>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</si>
  <si>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</si>
  <si>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</si>
  <si>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</si>
  <si>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</si>
  <si>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</si>
  <si>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</si>
  <si>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</si>
  <si>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</si>
  <si>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</si>
  <si>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</si>
  <si>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</si>
  <si>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</si>
  <si>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</si>
  <si>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</si>
  <si>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</si>
  <si>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</si>
  <si>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</si>
  <si>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</si>
  <si>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</si>
  <si>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</si>
  <si>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</si>
  <si>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</si>
  <si>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</si>
  <si>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</si>
  <si>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</si>
  <si>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</si>
  <si>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</si>
  <si>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</si>
  <si>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</si>
  <si>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</si>
  <si>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</si>
  <si>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</si>
  <si>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</si>
  <si>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</si>
  <si>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</si>
  <si>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</si>
  <si>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</si>
  <si>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</si>
  <si>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</si>
  <si>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</si>
  <si>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</si>
  <si>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</si>
  <si>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</si>
  <si>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</si>
  <si>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</si>
  <si>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</si>
  <si>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</si>
  <si>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</si>
  <si>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</si>
  <si>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</si>
  <si>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</si>
  <si>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</si>
  <si>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</si>
  <si>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</si>
  <si>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</si>
  <si>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</si>
  <si>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</si>
  <si>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</si>
  <si>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</si>
  <si>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</si>
  <si>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</si>
  <si>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</si>
  <si>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</si>
  <si>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</si>
  <si>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</si>
  <si>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</si>
  <si>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</si>
  <si>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</si>
  <si>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</si>
  <si>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</si>
  <si>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</si>
  <si>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</si>
  <si>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</si>
  <si>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</si>
  <si>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</si>
  <si>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</si>
  <si>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</si>
  <si>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</si>
  <si>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</si>
  <si>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</si>
  <si>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</si>
  <si>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</si>
  <si>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</si>
  <si>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</si>
  <si>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</si>
  <si>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</si>
  <si>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</si>
  <si>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</si>
  <si>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</si>
  <si>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</si>
  <si>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</si>
  <si>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</si>
  <si>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</si>
  <si>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</si>
  <si>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</si>
  <si>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</si>
  <si>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</si>
  <si>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</si>
  <si>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</si>
  <si>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</si>
  <si>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</si>
  <si>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</si>
  <si>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</si>
  <si>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</si>
  <si>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</si>
  <si>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</si>
  <si>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</si>
  <si>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</si>
  <si>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</si>
  <si>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</si>
  <si>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</si>
  <si>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</si>
  <si>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</si>
  <si>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</si>
  <si>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</si>
  <si>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</si>
  <si>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</si>
  <si>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</si>
  <si>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</si>
  <si>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</si>
  <si>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</si>
  <si>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</si>
  <si>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</si>
  <si>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</si>
  <si>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</si>
  <si>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</si>
  <si>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</si>
  <si>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</si>
  <si>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</si>
  <si>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</si>
  <si>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</si>
  <si>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</si>
  <si>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</si>
  <si>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</si>
  <si>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</si>
  <si>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</si>
  <si>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</si>
  <si>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</si>
  <si>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</si>
  <si>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</si>
  <si>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</si>
  <si>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</si>
  <si>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</si>
  <si>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</si>
  <si>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</si>
  <si>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</si>
  <si>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</si>
  <si>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</si>
  <si>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</si>
  <si>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</si>
  <si>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</si>
  <si>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</si>
  <si>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</si>
  <si>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</si>
  <si>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</si>
  <si>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</si>
  <si>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</si>
  <si>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</si>
  <si>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</si>
  <si>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</si>
  <si>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</si>
  <si>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</si>
  <si>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</si>
  <si>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</si>
  <si>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</si>
  <si>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</si>
  <si>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</si>
  <si>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</si>
  <si>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</si>
  <si>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</si>
  <si>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</si>
  <si>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</si>
  <si>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</si>
  <si>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</si>
  <si>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</si>
  <si>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</si>
  <si>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</si>
  <si>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</si>
  <si>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</si>
  <si>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</si>
  <si>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</si>
  <si>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</si>
  <si>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</si>
  <si>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</si>
  <si>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</si>
  <si>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</si>
  <si>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</si>
  <si>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</si>
  <si>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</si>
  <si>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</si>
  <si>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</si>
  <si>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</si>
  <si>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</si>
  <si>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</si>
  <si>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</si>
  <si>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</si>
  <si>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</si>
  <si>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</si>
  <si>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</si>
  <si>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</si>
  <si>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</si>
  <si>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</si>
  <si>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</si>
  <si>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</si>
  <si>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</si>
  <si>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</si>
  <si>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</si>
  <si>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</si>
  <si>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</si>
  <si>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</si>
  <si>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</si>
  <si>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</si>
  <si>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</si>
  <si>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</si>
  <si>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</si>
  <si>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</si>
  <si>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</si>
  <si>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</si>
  <si>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</si>
  <si>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</si>
  <si>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</si>
  <si>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</si>
  <si>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</si>
  <si>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</si>
  <si>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</si>
  <si>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</si>
  <si>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</si>
  <si>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</si>
  <si>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</si>
  <si>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</si>
  <si>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</si>
  <si>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</si>
  <si>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</si>
  <si>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</si>
  <si>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</si>
  <si>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</si>
  <si>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</si>
  <si>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</si>
  <si>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</si>
  <si>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</si>
  <si>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</si>
  <si>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</si>
  <si>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</si>
  <si>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</si>
  <si>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</si>
  <si>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</si>
  <si>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</si>
  <si>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</si>
  <si>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</si>
  <si>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</si>
  <si>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</si>
  <si>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</si>
  <si>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</si>
  <si>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</si>
  <si>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</si>
  <si>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</si>
  <si>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</si>
  <si>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</si>
  <si>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</si>
  <si>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</si>
  <si>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</si>
  <si>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</si>
  <si>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</si>
  <si>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</si>
  <si>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</si>
  <si>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</si>
  <si>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</si>
  <si>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</si>
  <si>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</si>
  <si>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</si>
  <si>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</si>
  <si>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</si>
  <si>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</si>
  <si>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</si>
  <si>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</si>
  <si>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</si>
  <si>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</si>
  <si>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</si>
  <si>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</si>
  <si>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</si>
  <si>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</si>
  <si>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</si>
  <si>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</si>
  <si>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</si>
  <si>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</si>
  <si>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</si>
  <si>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</si>
  <si>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</si>
  <si>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</si>
  <si>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</si>
  <si>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</si>
  <si>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</si>
  <si>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</si>
  <si>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</si>
  <si>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</si>
  <si>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</si>
  <si>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</si>
  <si>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</si>
  <si>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</si>
  <si>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</si>
  <si>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</si>
  <si>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</si>
  <si>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</si>
  <si>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</si>
  <si>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</si>
  <si>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</si>
  <si>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</si>
  <si>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</si>
  <si>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</si>
  <si>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</si>
  <si>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</si>
  <si>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</si>
  <si>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</si>
  <si>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</si>
  <si>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</si>
  <si>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</si>
  <si>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</si>
  <si>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</si>
  <si>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</si>
  <si>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</si>
  <si>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</si>
  <si>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</si>
  <si>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</si>
  <si>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</si>
  <si>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</si>
  <si>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</si>
  <si>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</si>
  <si>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</si>
  <si>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</si>
  <si>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</si>
  <si>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</si>
  <si>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</si>
  <si>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</si>
  <si>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</si>
  <si>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</si>
  <si>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</si>
  <si>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</si>
  <si>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</si>
  <si>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</si>
  <si>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</si>
  <si>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</si>
  <si>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</si>
  <si>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</si>
  <si>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</si>
  <si>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</si>
  <si>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</si>
  <si>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</si>
  <si>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</si>
  <si>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</si>
  <si>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</si>
  <si>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</si>
  <si>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</si>
  <si>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</si>
  <si>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</si>
  <si>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</si>
  <si>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</si>
  <si>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</si>
  <si>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</si>
  <si>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</si>
  <si>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</si>
  <si>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</si>
  <si>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</si>
  <si>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</si>
  <si>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</si>
  <si>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</si>
  <si>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</si>
  <si>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</si>
  <si>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</si>
  <si>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</si>
  <si>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</si>
  <si>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</si>
  <si>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</si>
  <si>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</si>
  <si>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</si>
  <si>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</si>
  <si>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</si>
  <si>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</si>
  <si>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</si>
  <si>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</si>
  <si>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</si>
  <si>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</si>
  <si>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</si>
  <si>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</si>
  <si>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</si>
  <si>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</si>
  <si>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</si>
  <si>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</si>
  <si>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</si>
  <si>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</si>
  <si>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</si>
  <si>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</si>
  <si>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</si>
  <si>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</si>
  <si>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</si>
  <si>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</si>
  <si>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</si>
  <si>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</si>
  <si>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</si>
  <si>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</si>
  <si>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</si>
  <si>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</si>
  <si>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</si>
  <si>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</si>
  <si>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</si>
  <si>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</si>
  <si>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</si>
  <si>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</si>
  <si>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</si>
  <si>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</si>
  <si>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</si>
  <si>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</si>
  <si>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</si>
  <si>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</si>
  <si>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</si>
  <si>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</si>
  <si>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</si>
  <si>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</si>
  <si>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</si>
  <si>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</si>
  <si>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</si>
  <si>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</si>
  <si>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</si>
  <si>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</si>
  <si>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</si>
  <si>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</si>
  <si>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</si>
  <si>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</si>
  <si>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</si>
  <si>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</si>
  <si>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</si>
  <si>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</si>
  <si>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</si>
  <si>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</si>
  <si>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</si>
  <si>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</si>
  <si>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</si>
  <si>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</si>
  <si>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</si>
  <si>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</si>
  <si>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</si>
  <si>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</si>
  <si>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</si>
  <si>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</si>
  <si>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</si>
  <si>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</si>
  <si>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</si>
  <si>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</si>
  <si>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</si>
  <si>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</si>
  <si>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</si>
  <si>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</si>
  <si>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</si>
  <si>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</si>
  <si>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</si>
  <si>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</si>
  <si>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</si>
  <si>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</si>
  <si>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</si>
  <si>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</si>
  <si>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</si>
  <si>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</si>
  <si>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</si>
  <si>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</si>
  <si>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</si>
  <si>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</si>
  <si>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</si>
  <si>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</si>
  <si>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</si>
  <si>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</si>
  <si>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</si>
  <si>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</si>
  <si>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</si>
  <si>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</si>
  <si>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</si>
  <si>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</si>
  <si>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</si>
  <si>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</si>
  <si>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</si>
  <si>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</si>
  <si>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</si>
  <si>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</si>
  <si>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</si>
  <si>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</si>
  <si>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</si>
  <si>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</si>
  <si>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</si>
  <si>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</si>
  <si>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</si>
  <si>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</si>
  <si>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</si>
  <si>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</si>
  <si>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</si>
  <si>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</si>
  <si>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</si>
  <si>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</si>
  <si>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</si>
  <si>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</si>
  <si>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</si>
  <si>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</si>
  <si>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</si>
  <si>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</si>
  <si>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</si>
  <si>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</si>
  <si>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</si>
  <si>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</si>
  <si>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</si>
  <si>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</si>
  <si>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</si>
  <si>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</si>
  <si>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</si>
  <si>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</si>
  <si>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</si>
  <si>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</si>
  <si>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</si>
  <si>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</si>
  <si>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</si>
  <si>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</si>
  <si>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</si>
  <si>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</si>
  <si>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</si>
  <si>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</si>
  <si>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</si>
  <si>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</si>
  <si>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</si>
  <si>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</si>
  <si>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</si>
  <si>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</si>
  <si>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</si>
  <si>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</si>
  <si>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</si>
  <si>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</si>
  <si>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</si>
  <si>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</si>
  <si>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</si>
  <si>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</si>
  <si>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</si>
  <si>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</si>
  <si>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</si>
  <si>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</si>
  <si>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</si>
  <si>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</si>
  <si>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</si>
  <si>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</si>
  <si>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</si>
  <si>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</si>
  <si>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</si>
  <si>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</si>
  <si>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</si>
  <si>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</si>
  <si>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</si>
  <si>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</si>
  <si>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</si>
  <si>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</si>
  <si>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</si>
  <si>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</si>
  <si>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</si>
  <si>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</si>
  <si>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</si>
  <si>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</si>
  <si>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</si>
  <si>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</si>
  <si>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</si>
  <si>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</si>
  <si>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</si>
  <si>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</si>
  <si>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</si>
  <si>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</si>
  <si>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</si>
  <si>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</si>
  <si>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</si>
  <si>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</si>
  <si>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</si>
  <si>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</si>
  <si>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</si>
  <si>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</si>
  <si>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</si>
  <si>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</si>
  <si>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</si>
  <si>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</si>
  <si>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</si>
  <si>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</si>
  <si>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</si>
  <si>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</si>
  <si>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</si>
  <si>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</si>
  <si>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</si>
  <si>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</si>
  <si>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</si>
  <si>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</si>
  <si>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</si>
  <si>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</si>
  <si>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</si>
  <si>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</si>
  <si>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</si>
  <si>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</si>
  <si>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</si>
  <si>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</si>
  <si>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</si>
  <si>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</si>
  <si>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</si>
  <si>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</si>
  <si>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</si>
  <si>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</si>
  <si>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</si>
  <si>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</si>
  <si>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</si>
  <si>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</si>
  <si>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</si>
  <si>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</si>
  <si>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</si>
  <si>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</si>
  <si>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</si>
  <si>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</si>
  <si>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</si>
  <si>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</si>
  <si>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</si>
  <si>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</si>
  <si>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</si>
  <si>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</si>
  <si>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</si>
  <si>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</si>
  <si>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</si>
  <si>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</si>
  <si>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</si>
  <si>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</si>
  <si>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</si>
  <si>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</si>
  <si>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</si>
  <si>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</si>
  <si>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</si>
  <si>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</si>
  <si>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</si>
  <si>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</si>
  <si>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</si>
  <si>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</si>
  <si>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</si>
  <si>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</si>
  <si>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</si>
  <si>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</si>
  <si>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</si>
  <si>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</si>
  <si>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</si>
  <si>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</si>
  <si>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</si>
  <si>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</si>
  <si>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</si>
  <si>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</si>
  <si>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</si>
  <si>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</si>
  <si>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</si>
  <si>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</si>
  <si>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</si>
  <si>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</si>
  <si>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</si>
  <si>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</si>
  <si>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</si>
  <si>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</si>
  <si>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</si>
  <si>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</si>
  <si>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</si>
  <si>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</si>
  <si>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</si>
  <si>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</si>
  <si>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</si>
  <si>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</si>
  <si>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</si>
  <si>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</si>
  <si>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</si>
  <si>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</si>
  <si>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</si>
  <si>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</si>
  <si>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</si>
  <si>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</si>
  <si>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</si>
  <si>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</si>
  <si>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</si>
  <si>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</si>
  <si>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</si>
  <si>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</si>
  <si>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</si>
  <si>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</si>
  <si>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</si>
  <si>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</si>
  <si>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</si>
  <si>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</si>
  <si>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</si>
  <si>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</si>
  <si>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</si>
  <si>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</si>
  <si>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</si>
  <si>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</si>
  <si>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</si>
  <si>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</si>
  <si>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</si>
  <si>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</si>
  <si>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</si>
  <si>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</si>
  <si>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</si>
  <si>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</si>
  <si>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</si>
  <si>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</si>
  <si>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</si>
  <si>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</si>
  <si>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</si>
  <si>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</si>
  <si>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</si>
  <si>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</si>
  <si>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</si>
  <si>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</si>
  <si>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</si>
  <si>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</si>
  <si>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</si>
  <si>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</si>
  <si>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</si>
  <si>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</si>
  <si>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</si>
  <si>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</si>
  <si>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</si>
  <si>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</si>
  <si>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</si>
  <si>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</si>
  <si>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</si>
  <si>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</si>
  <si>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</si>
  <si>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</si>
  <si>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</si>
  <si>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</si>
  <si>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</si>
  <si>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</si>
  <si>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</si>
  <si>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</si>
  <si>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</si>
  <si>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</si>
  <si>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</si>
  <si>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</si>
  <si>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</si>
  <si>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</si>
  <si>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</si>
  <si>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</si>
  <si>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</si>
  <si>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</si>
  <si>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</si>
  <si>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</si>
  <si>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</si>
  <si>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</si>
  <si>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</si>
  <si>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</si>
  <si>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</si>
  <si>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</si>
  <si>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</si>
  <si>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</si>
  <si>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</si>
  <si>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</si>
  <si>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</si>
  <si>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</si>
  <si>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</si>
  <si>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</si>
  <si>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</si>
  <si>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</si>
  <si>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</si>
  <si>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</si>
  <si>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</si>
  <si>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</si>
  <si>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</si>
  <si>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</si>
  <si>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</si>
  <si>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</si>
  <si>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</si>
  <si>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</si>
  <si>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</si>
  <si>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</si>
  <si>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</si>
  <si>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</si>
  <si>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</si>
  <si>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</si>
  <si>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</si>
  <si>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</si>
  <si>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</si>
  <si>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</si>
  <si>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</si>
  <si>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</si>
  <si>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</si>
  <si>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</si>
  <si>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</si>
  <si>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</si>
  <si>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</si>
  <si>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</si>
  <si>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</si>
  <si>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</si>
  <si>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</si>
  <si>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</si>
  <si>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</si>
  <si>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</si>
  <si>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</si>
  <si>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</si>
  <si>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</si>
  <si>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</si>
  <si>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</si>
  <si>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</si>
  <si>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</si>
  <si>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</si>
  <si>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</si>
  <si>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</si>
  <si>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</si>
  <si>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</si>
  <si>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</si>
  <si>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</si>
  <si>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</si>
  <si>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</si>
  <si>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</si>
  <si>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</si>
  <si>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</si>
  <si>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</si>
  <si>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</si>
  <si>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</si>
  <si>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</si>
  <si>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</si>
  <si>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</si>
  <si>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</si>
  <si>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</si>
  <si>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</si>
  <si>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</si>
  <si>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</si>
  <si>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</si>
  <si>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</si>
  <si>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</si>
  <si>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</si>
  <si>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</si>
  <si>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</si>
  <si>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</si>
  <si>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</si>
  <si>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</si>
  <si>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</si>
  <si>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</si>
  <si>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</si>
  <si>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</si>
  <si>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</si>
  <si>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</si>
  <si>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</si>
  <si>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</si>
  <si>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</si>
  <si>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</si>
  <si>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</si>
  <si>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</si>
  <si>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</si>
  <si>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</si>
  <si>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</si>
  <si>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</si>
  <si>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</si>
  <si>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</si>
  <si>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</si>
  <si>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</si>
  <si>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</si>
  <si>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</si>
  <si>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</si>
  <si>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</si>
  <si>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</si>
  <si>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</si>
  <si>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</si>
  <si>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</si>
  <si>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</si>
  <si>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</si>
  <si>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</si>
  <si>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</si>
  <si>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</si>
  <si>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</si>
  <si>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</si>
  <si>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</si>
  <si>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</si>
  <si>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</si>
  <si>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</si>
  <si>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</si>
  <si>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</si>
  <si>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</si>
  <si>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</si>
  <si>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</si>
  <si>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</si>
  <si>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</si>
  <si>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</si>
  <si>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</si>
  <si>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</si>
  <si>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</si>
  <si>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</si>
  <si>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</si>
  <si>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</si>
  <si>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</si>
  <si>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</si>
  <si>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</si>
  <si>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</si>
  <si>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</si>
  <si>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</si>
  <si>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</si>
  <si>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</si>
  <si>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</si>
  <si>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</si>
  <si>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</si>
  <si>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</si>
  <si>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</si>
  <si>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</si>
  <si>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</si>
  <si>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</si>
  <si>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</si>
  <si>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</si>
  <si>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</si>
  <si>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</si>
  <si>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</si>
  <si>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</si>
  <si>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</si>
  <si>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</si>
  <si>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</si>
  <si>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</si>
  <si>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</si>
  <si>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</si>
  <si>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</si>
  <si>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</si>
  <si>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</si>
  <si>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</si>
  <si>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</si>
  <si>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</si>
  <si>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</si>
  <si>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</si>
  <si>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</si>
  <si>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</si>
  <si>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</si>
  <si>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</si>
  <si>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</si>
  <si>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</si>
  <si>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</si>
  <si>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</si>
  <si>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</si>
  <si>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</si>
  <si>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</si>
  <si>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</si>
  <si>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</si>
  <si>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</si>
  <si>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</si>
  <si>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</si>
  <si>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</si>
  <si>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</si>
  <si>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</si>
  <si>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</si>
  <si>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</si>
  <si>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</si>
  <si>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</si>
  <si>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</si>
  <si>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</si>
  <si>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</si>
  <si>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</si>
  <si>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</si>
  <si>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</si>
  <si>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</si>
  <si>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</si>
  <si>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</si>
  <si>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</si>
  <si>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</si>
  <si>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</si>
  <si>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</si>
  <si>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</si>
  <si>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</si>
  <si>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</si>
  <si>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</si>
  <si>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</si>
  <si>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</si>
  <si>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</si>
  <si>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</si>
  <si>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</si>
  <si>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</si>
  <si>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</si>
  <si>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</si>
  <si>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</si>
  <si>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</si>
  <si>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</si>
  <si>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</si>
  <si>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</si>
  <si>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</si>
  <si>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</si>
  <si>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</si>
  <si>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</si>
  <si>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</si>
  <si>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</si>
  <si>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</si>
  <si>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</si>
  <si>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</si>
  <si>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</si>
  <si>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</si>
  <si>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</si>
  <si>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</si>
  <si>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</si>
  <si>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</si>
  <si>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</si>
  <si>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</si>
  <si>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</si>
  <si>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</si>
  <si>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</si>
  <si>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</si>
  <si>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</si>
  <si>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</si>
  <si>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</si>
  <si>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</si>
  <si>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</si>
  <si>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</si>
  <si>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</si>
  <si>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</si>
  <si>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</si>
  <si>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</si>
  <si>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</si>
  <si>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</si>
  <si>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</si>
  <si>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</si>
  <si>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</si>
  <si>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</si>
  <si>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</si>
  <si>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</si>
  <si>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</si>
  <si>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</si>
  <si>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</si>
  <si>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</si>
  <si>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</si>
  <si>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</si>
  <si>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</si>
  <si>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</si>
  <si>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</si>
  <si>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</si>
  <si>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</si>
  <si>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</si>
  <si>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</si>
  <si>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</si>
  <si>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</si>
  <si>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</si>
  <si>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</si>
  <si>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</si>
  <si>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</si>
  <si>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</si>
  <si>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</si>
  <si>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</si>
  <si>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</si>
  <si>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</si>
  <si>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</si>
  <si>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</si>
  <si>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</si>
  <si>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</si>
  <si>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</si>
  <si>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</si>
  <si>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</si>
  <si>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</si>
  <si>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</si>
  <si>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</si>
  <si>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</si>
  <si>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</si>
  <si>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</si>
  <si>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</si>
  <si>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</si>
  <si>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</si>
  <si>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</si>
  <si>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</si>
  <si>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</si>
  <si>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</si>
  <si>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</si>
  <si>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</si>
  <si>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</si>
  <si>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</si>
  <si>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</si>
  <si>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</si>
  <si>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</si>
  <si>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</si>
  <si>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</si>
  <si>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</si>
  <si>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</si>
  <si>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</si>
  <si>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</si>
  <si>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</si>
  <si>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</si>
  <si>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</si>
  <si>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</si>
  <si>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</si>
  <si>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</si>
  <si>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</si>
  <si>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</si>
  <si>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</si>
  <si>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</si>
  <si>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</si>
  <si>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</si>
  <si>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</si>
  <si>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</si>
  <si>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</si>
  <si>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</si>
  <si>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</si>
  <si>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</si>
  <si>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</si>
  <si>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</si>
  <si>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</si>
  <si>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</si>
  <si>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</si>
  <si>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</si>
  <si>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</si>
  <si>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</si>
  <si>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</si>
  <si>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</si>
  <si>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</si>
  <si>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</si>
  <si>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</si>
  <si>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</si>
  <si>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</si>
  <si>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</si>
  <si>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</si>
  <si>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</si>
  <si>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</si>
  <si>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</si>
  <si>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</si>
  <si>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</si>
  <si>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</si>
  <si>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</si>
  <si>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</si>
  <si>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</si>
  <si>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</si>
  <si>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</si>
  <si>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</si>
  <si>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</si>
  <si>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</si>
  <si>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</si>
  <si>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</si>
  <si>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</si>
  <si>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</si>
  <si>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</si>
  <si>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</si>
  <si>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</si>
  <si>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</si>
  <si>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</si>
  <si>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</si>
  <si>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</si>
  <si>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</si>
  <si>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</si>
  <si>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</si>
  <si>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</si>
  <si>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</si>
  <si>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</si>
  <si>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</si>
  <si>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</si>
  <si>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</si>
  <si>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</si>
  <si>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</si>
  <si>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</si>
  <si>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</si>
  <si>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</si>
  <si>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</si>
  <si>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</si>
  <si>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</si>
  <si>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</si>
  <si>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</si>
  <si>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</si>
  <si>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</si>
  <si>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</si>
  <si>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</si>
  <si>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</si>
  <si>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</si>
  <si>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</si>
  <si>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</si>
  <si>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</si>
  <si>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</si>
  <si>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</si>
  <si>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</si>
  <si>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</si>
  <si>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</si>
  <si>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</si>
  <si>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</si>
  <si>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</si>
  <si>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</si>
  <si>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</si>
  <si>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</si>
  <si>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</si>
  <si>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</si>
  <si>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</si>
  <si>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</si>
  <si>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</si>
  <si>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</si>
  <si>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</si>
  <si>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</si>
  <si>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</si>
  <si>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</si>
  <si>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</si>
  <si>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</si>
  <si>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</si>
  <si>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</si>
  <si>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</si>
  <si>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</si>
  <si>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</si>
  <si>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</si>
  <si>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</si>
  <si>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</si>
  <si>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</si>
  <si>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</si>
  <si>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</si>
  <si>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</si>
  <si>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</si>
  <si>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</si>
  <si>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</si>
  <si>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</si>
  <si>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</si>
  <si>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</si>
  <si>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</si>
  <si>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</si>
  <si>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</si>
  <si>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</si>
  <si>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</si>
  <si>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</si>
  <si>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</si>
  <si>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</si>
  <si>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</si>
  <si>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</si>
  <si>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</si>
  <si>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</si>
  <si>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</si>
  <si>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</si>
  <si>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</si>
  <si>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</si>
  <si>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</si>
  <si>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</si>
  <si>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</si>
  <si>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</si>
  <si>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</si>
  <si>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</si>
  <si>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</si>
  <si>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</si>
  <si>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</si>
  <si>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</si>
  <si>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</si>
  <si>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</si>
  <si>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</si>
  <si>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</si>
  <si>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</si>
  <si>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</si>
  <si>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</si>
  <si>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</si>
  <si>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</si>
  <si>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</si>
  <si>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</si>
  <si>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</si>
  <si>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</si>
  <si>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</si>
  <si>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</si>
  <si>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</si>
  <si>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</si>
  <si>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</si>
  <si>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</si>
  <si>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</si>
  <si>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</si>
  <si>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</si>
  <si>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</si>
  <si>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</si>
  <si>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</si>
  <si>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</si>
  <si>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</si>
  <si>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</si>
  <si>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</si>
  <si>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</si>
  <si>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</si>
  <si>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</si>
  <si>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</si>
  <si>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</si>
  <si>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</si>
  <si>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</si>
  <si>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</si>
  <si>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</si>
  <si>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</si>
  <si>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</si>
  <si>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</si>
  <si>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</si>
  <si>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</si>
  <si>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</si>
  <si>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</si>
  <si>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</si>
  <si>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</si>
  <si>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</si>
  <si>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</si>
  <si>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</si>
  <si>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</si>
  <si>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</si>
  <si>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</si>
  <si>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</si>
  <si>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</si>
  <si>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</si>
  <si>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</si>
  <si>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</si>
  <si>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</si>
  <si>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</si>
  <si>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</si>
  <si>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</si>
  <si>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</si>
  <si>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</si>
  <si>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</si>
  <si>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</si>
  <si>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</si>
  <si>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</si>
  <si>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</si>
  <si>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</si>
  <si>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</si>
  <si>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</si>
  <si>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</si>
  <si>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</si>
  <si>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</si>
  <si>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</si>
  <si>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</si>
  <si>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</si>
  <si>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</si>
  <si>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</si>
  <si>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</si>
  <si>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</si>
  <si>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</si>
  <si>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</si>
  <si>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</si>
  <si>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</si>
  <si>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</si>
  <si>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</si>
  <si>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</si>
  <si>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</si>
  <si>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</si>
  <si>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</si>
  <si>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</si>
  <si>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</si>
  <si>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</si>
  <si>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</si>
  <si>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</si>
  <si>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</si>
  <si>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</si>
  <si>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</si>
  <si>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</si>
  <si>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</si>
  <si>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</si>
  <si>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</si>
  <si>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</si>
  <si>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</si>
  <si>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</si>
  <si>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</si>
  <si>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</si>
  <si>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</si>
  <si>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</si>
  <si>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</si>
  <si>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</si>
  <si>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</si>
  <si>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</si>
  <si>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</si>
  <si>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</si>
  <si>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</si>
  <si>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</si>
  <si>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</si>
  <si>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</si>
  <si>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</si>
  <si>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</si>
  <si>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</si>
  <si>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</si>
  <si>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</si>
  <si>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</si>
  <si>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</si>
  <si>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</si>
  <si>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</si>
  <si>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</si>
  <si>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</si>
  <si>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</si>
  <si>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</si>
  <si>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</si>
  <si>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</si>
  <si>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</si>
  <si>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</si>
  <si>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</si>
  <si>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</si>
  <si>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</si>
  <si>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</si>
  <si>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</si>
  <si>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</si>
  <si>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</si>
  <si>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</si>
  <si>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</si>
  <si>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</si>
  <si>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</si>
  <si>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</si>
  <si>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</si>
  <si>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</si>
  <si>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</si>
  <si>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</si>
  <si>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</si>
  <si>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</si>
  <si>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</si>
  <si>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</si>
  <si>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</si>
  <si>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</si>
  <si>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</si>
  <si>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</si>
  <si>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</si>
  <si>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</si>
  <si>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</si>
  <si>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</si>
  <si>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</si>
  <si>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</si>
  <si>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</si>
  <si>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</si>
  <si>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</si>
  <si>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</si>
  <si>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</si>
  <si>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</si>
  <si>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</si>
  <si>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</si>
  <si>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</si>
  <si>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</si>
  <si>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</si>
  <si>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</si>
  <si>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</si>
  <si>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</si>
  <si>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</si>
  <si>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</si>
  <si>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</si>
  <si>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</si>
  <si>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</si>
  <si>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</si>
  <si>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</si>
  <si>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</si>
  <si>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</si>
  <si>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</si>
  <si>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</si>
  <si>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</si>
  <si>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</si>
  <si>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</si>
  <si>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</si>
  <si>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</si>
  <si>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</si>
  <si>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</si>
  <si>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</si>
  <si>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</si>
  <si>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</si>
  <si>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</si>
  <si>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</si>
  <si>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</si>
  <si>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</si>
  <si>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</si>
  <si>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</si>
  <si>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</si>
  <si>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</si>
  <si>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</si>
  <si>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</si>
  <si>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</si>
  <si>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</si>
  <si>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</si>
  <si>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</si>
  <si>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</si>
  <si>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</si>
  <si>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</si>
  <si>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</si>
  <si>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</si>
  <si>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</si>
  <si>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</si>
  <si>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</si>
  <si>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</si>
  <si>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</si>
  <si>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</si>
  <si>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</si>
  <si>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</si>
  <si>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</si>
  <si>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</si>
  <si>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</si>
  <si>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</si>
  <si>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</si>
  <si>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</si>
  <si>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</si>
  <si>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</si>
  <si>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</si>
  <si>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</si>
  <si>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</si>
  <si>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</si>
  <si>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</si>
  <si>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</si>
  <si>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</si>
  <si>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</si>
  <si>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</si>
  <si>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</si>
  <si>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</si>
  <si>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</si>
  <si>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</si>
  <si>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</si>
  <si>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</si>
  <si>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</si>
  <si>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</si>
  <si>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</si>
  <si>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</si>
  <si>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</si>
  <si>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</si>
  <si>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</si>
  <si>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</si>
  <si>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</si>
  <si>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</si>
  <si>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</si>
  <si>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</si>
  <si>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</si>
  <si>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</si>
  <si>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</si>
  <si>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</si>
  <si>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</si>
  <si>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</si>
  <si>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</si>
  <si>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</si>
  <si>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</si>
  <si>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</si>
  <si>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</si>
  <si>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</si>
  <si>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</si>
  <si>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</si>
  <si>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</si>
  <si>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</si>
  <si>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</si>
  <si>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</si>
  <si>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</si>
  <si>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</si>
  <si>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</si>
  <si>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</si>
  <si>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</si>
  <si>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</si>
  <si>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</si>
  <si>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</si>
  <si>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</si>
  <si>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</si>
  <si>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</si>
  <si>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</si>
  <si>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</si>
  <si>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</si>
  <si>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</si>
  <si>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</si>
  <si>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</si>
  <si>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</si>
  <si>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</si>
  <si>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</si>
  <si>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</si>
  <si>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</si>
  <si>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</si>
  <si>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</si>
  <si>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</si>
  <si>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</si>
  <si>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</si>
  <si>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</si>
  <si>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</si>
  <si>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</si>
  <si>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</si>
  <si>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</si>
  <si>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</si>
  <si>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</si>
  <si>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</si>
  <si>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</si>
  <si>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</si>
  <si>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</si>
  <si>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</si>
  <si>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</si>
  <si>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</si>
  <si>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</si>
  <si>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</si>
  <si>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</si>
  <si>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</si>
  <si>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</si>
  <si>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</si>
  <si>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</si>
  <si>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</si>
  <si>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</si>
  <si>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</si>
  <si>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</si>
  <si>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</si>
  <si>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</si>
  <si>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</si>
  <si>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</si>
  <si>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</si>
  <si>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</si>
  <si>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</si>
  <si>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</si>
  <si>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</si>
  <si>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</si>
  <si>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</si>
  <si>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</si>
  <si>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</si>
  <si>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</si>
  <si>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</si>
  <si>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</si>
  <si>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</si>
  <si>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</si>
  <si>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</si>
  <si>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</si>
  <si>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</si>
  <si>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</si>
  <si>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</si>
  <si>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</si>
  <si>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</si>
  <si>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</si>
  <si>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</si>
  <si>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</si>
  <si>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</si>
  <si>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</si>
  <si>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</si>
  <si>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</si>
  <si>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</si>
  <si>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</si>
  <si>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</si>
  <si>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</si>
  <si>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</si>
  <si>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</si>
  <si>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</si>
  <si>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</si>
  <si>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</si>
  <si>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</si>
  <si>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</si>
  <si>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</si>
  <si>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</si>
  <si>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</si>
  <si>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</si>
  <si>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</si>
  <si>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</si>
  <si>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</si>
  <si>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</si>
  <si>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</si>
  <si>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</si>
  <si>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</si>
  <si>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</si>
  <si>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</si>
  <si>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</si>
  <si>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</si>
  <si>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</si>
  <si>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</si>
  <si>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</si>
  <si>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</si>
  <si>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</si>
  <si>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</si>
  <si>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</si>
  <si>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</si>
  <si>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</si>
  <si>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</si>
  <si>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</si>
  <si>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</si>
  <si>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</si>
  <si>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</si>
  <si>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</si>
  <si>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</si>
  <si>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</si>
  <si>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</si>
  <si>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</si>
  <si>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</si>
  <si>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</si>
  <si>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</si>
  <si>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</si>
  <si>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</si>
  <si>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</si>
  <si>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</si>
  <si>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</si>
  <si>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</si>
  <si>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</si>
  <si>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</si>
  <si>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</si>
  <si>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</si>
  <si>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</si>
  <si>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</si>
  <si>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</si>
  <si>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</si>
  <si>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</si>
  <si>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</si>
  <si>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</si>
  <si>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</si>
  <si>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</si>
  <si>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</si>
  <si>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</si>
  <si>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</si>
  <si>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</si>
  <si>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</si>
  <si>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</si>
  <si>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</si>
  <si>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</si>
  <si>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</si>
  <si>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</si>
  <si>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</si>
  <si>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</si>
  <si>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</si>
  <si>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</si>
  <si>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</si>
  <si>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</si>
  <si>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</si>
  <si>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</si>
  <si>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</si>
  <si>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</si>
  <si>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</si>
  <si>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</si>
  <si>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</si>
  <si>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</si>
  <si>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</si>
  <si>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</si>
  <si>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</si>
  <si>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</si>
  <si>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</si>
  <si>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</si>
  <si>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</si>
  <si>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</si>
  <si>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</si>
  <si>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</si>
  <si>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</si>
  <si>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</si>
  <si>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</si>
  <si>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</si>
  <si>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</si>
  <si>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</si>
  <si>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</si>
  <si>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</si>
  <si>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</si>
  <si>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</si>
  <si>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</si>
  <si>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</si>
  <si>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</si>
  <si>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</si>
  <si>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</si>
  <si>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</si>
  <si>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</si>
  <si>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</si>
  <si>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</si>
  <si>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</si>
  <si>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</si>
  <si>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</si>
  <si>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</si>
  <si>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</si>
  <si>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</si>
  <si>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</si>
  <si>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</si>
  <si>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</si>
  <si>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</si>
  <si>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</si>
  <si>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</si>
  <si>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</si>
  <si>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</si>
  <si>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</si>
  <si>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</si>
  <si>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</si>
  <si>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</si>
  <si>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</si>
  <si>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</si>
  <si>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</si>
  <si>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</si>
  <si>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</si>
  <si>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</si>
  <si>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</si>
  <si>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</si>
  <si>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</si>
  <si>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</si>
  <si>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</si>
  <si>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</si>
  <si>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</si>
  <si>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</si>
  <si>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</si>
  <si>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</si>
  <si>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</si>
  <si>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</si>
  <si>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</si>
  <si>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</si>
  <si>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</si>
  <si>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</si>
  <si>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</si>
  <si>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</si>
  <si>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</si>
  <si>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</si>
  <si>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</si>
  <si>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</si>
  <si>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</si>
  <si>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</si>
  <si>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</si>
  <si>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</si>
  <si>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</si>
  <si>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</si>
  <si>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</si>
  <si>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</si>
  <si>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</si>
  <si>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</si>
  <si>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</si>
  <si>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</si>
  <si>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</si>
  <si>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</si>
  <si>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</si>
  <si>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</si>
  <si>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</si>
  <si>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</si>
  <si>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</si>
  <si>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</si>
  <si>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</si>
  <si>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</si>
  <si>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</si>
  <si>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</si>
  <si>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</si>
  <si>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</si>
  <si>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</si>
  <si>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</si>
  <si>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</si>
  <si>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</si>
  <si>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</si>
  <si>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</si>
  <si>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</si>
  <si>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</si>
  <si>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</si>
  <si>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</si>
  <si>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</si>
  <si>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</si>
  <si>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</si>
  <si>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</si>
  <si>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</si>
  <si>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</si>
  <si>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</si>
  <si>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</si>
  <si>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</si>
  <si>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</si>
  <si>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</si>
  <si>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</si>
  <si>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</si>
  <si>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</si>
  <si>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</si>
  <si>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</si>
  <si>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</si>
  <si>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</si>
  <si>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</si>
  <si>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</si>
  <si>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</si>
  <si>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</si>
  <si>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</si>
  <si>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</si>
  <si>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</si>
  <si>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</si>
  <si>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</si>
  <si>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</si>
  <si>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</si>
  <si>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</si>
  <si>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</si>
  <si>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</si>
  <si>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</si>
  <si>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</si>
  <si>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</si>
  <si>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</si>
  <si>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</si>
  <si>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</si>
  <si>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</si>
  <si>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</si>
  <si>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</si>
  <si>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</si>
  <si>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</si>
  <si>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</si>
  <si>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</si>
  <si>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</si>
  <si>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</si>
  <si>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</si>
  <si>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</si>
  <si>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</si>
  <si>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</si>
  <si>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</si>
  <si>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</si>
  <si>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</si>
  <si>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</si>
  <si>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</si>
  <si>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</si>
  <si>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</si>
  <si>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</si>
  <si>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</si>
  <si>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</si>
  <si>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</si>
  <si>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</si>
  <si>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</si>
  <si>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</si>
  <si>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</si>
  <si>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</si>
  <si>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</si>
  <si>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</si>
  <si>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</si>
  <si>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</si>
  <si>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</si>
  <si>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</si>
  <si>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</si>
  <si>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</si>
  <si>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</si>
  <si>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</si>
  <si>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</si>
  <si>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</si>
  <si>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</si>
  <si>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</si>
  <si>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</si>
  <si>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</si>
  <si>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</si>
  <si>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</si>
  <si>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</si>
  <si>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</si>
  <si>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</si>
  <si>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</si>
  <si>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</si>
  <si>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</si>
  <si>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</si>
  <si>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</si>
  <si>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</si>
  <si>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</si>
  <si>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</si>
  <si>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</si>
  <si>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</si>
  <si>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</si>
  <si>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</si>
  <si>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</si>
  <si>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</si>
  <si>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</si>
  <si>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</si>
  <si>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</si>
  <si>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</si>
  <si>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</si>
  <si>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</si>
  <si>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</si>
  <si>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</si>
  <si>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</si>
  <si>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</si>
  <si>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</si>
  <si>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</si>
  <si>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</si>
  <si>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</si>
  <si>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</si>
  <si>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</si>
  <si>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</si>
  <si>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</si>
  <si>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</si>
  <si>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</si>
  <si>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</si>
  <si>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</si>
  <si>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</si>
  <si>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</si>
  <si>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</si>
  <si>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</si>
  <si>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</si>
  <si>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</si>
  <si>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</si>
  <si>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</si>
  <si>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</si>
  <si>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</si>
  <si>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</si>
  <si>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</si>
  <si>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</si>
  <si>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</si>
  <si>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</si>
  <si>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</si>
  <si>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</si>
  <si>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</si>
  <si>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</si>
  <si>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</si>
  <si>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</si>
  <si>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</si>
  <si>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</si>
  <si>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</si>
  <si>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</si>
  <si>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</si>
  <si>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</si>
  <si>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</si>
  <si>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</si>
  <si>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</si>
  <si>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</si>
  <si>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</si>
  <si>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</si>
  <si>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</si>
  <si>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</si>
  <si>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</si>
  <si>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</si>
  <si>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</si>
  <si>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</si>
  <si>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</si>
  <si>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</si>
  <si>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</si>
  <si>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</si>
  <si>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</si>
  <si>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</si>
  <si>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</si>
  <si>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</si>
  <si>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</si>
  <si>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</si>
  <si>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</si>
  <si>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</si>
  <si>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</si>
  <si>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</si>
  <si>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</si>
  <si>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</si>
  <si>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</si>
  <si>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</si>
  <si>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</si>
  <si>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</si>
  <si>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</si>
  <si>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</si>
  <si>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</si>
  <si>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</si>
  <si>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</si>
  <si>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</si>
  <si>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</si>
  <si>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</si>
  <si>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</si>
  <si>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</si>
  <si>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</si>
  <si>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</si>
  <si>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</si>
  <si>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</si>
  <si>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</si>
  <si>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</si>
  <si>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</si>
  <si>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</si>
  <si>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</si>
  <si>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</si>
  <si>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</si>
  <si>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</si>
  <si>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</si>
  <si>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</si>
  <si>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</si>
  <si>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</si>
  <si>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</si>
  <si>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</si>
  <si>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</si>
  <si>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</si>
  <si>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</si>
  <si>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</si>
  <si>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</si>
  <si>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</si>
  <si>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</si>
  <si>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</si>
  <si>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</si>
  <si>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</si>
  <si>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</si>
  <si>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</si>
  <si>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</si>
  <si>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</si>
  <si>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</si>
  <si>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</si>
  <si>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</si>
  <si>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</si>
  <si>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</si>
  <si>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</si>
  <si>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</si>
  <si>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</si>
  <si>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</si>
  <si>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</si>
  <si>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</si>
  <si>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</si>
  <si>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</si>
  <si>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</si>
  <si>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</si>
  <si>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</si>
  <si>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</si>
  <si>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</si>
  <si>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</si>
  <si>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</si>
  <si>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</si>
  <si>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</si>
  <si>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</si>
  <si>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</si>
  <si>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</si>
  <si>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</si>
  <si>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</si>
  <si>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</si>
  <si>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</si>
  <si>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</si>
  <si>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</si>
  <si>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</si>
  <si>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</si>
  <si>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</si>
  <si>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</si>
  <si>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</si>
  <si>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</si>
  <si>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</si>
  <si>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</si>
  <si>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</si>
  <si>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</si>
  <si>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</si>
  <si>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</si>
  <si>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</si>
  <si>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</si>
  <si>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</si>
  <si>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</si>
  <si>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</si>
  <si>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</si>
  <si>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</si>
  <si>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</si>
  <si>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</si>
  <si>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</si>
  <si>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</si>
  <si>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</si>
  <si>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</si>
  <si>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</si>
  <si>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</si>
  <si>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</si>
  <si>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</si>
  <si>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</si>
  <si>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</si>
  <si>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</si>
  <si>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</si>
  <si>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</si>
  <si>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</si>
  <si>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</si>
  <si>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</si>
  <si>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</si>
  <si>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</si>
  <si>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</si>
  <si>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</si>
  <si>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</si>
  <si>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</si>
  <si>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</si>
  <si>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</si>
  <si>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</si>
  <si>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</si>
  <si>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</si>
  <si>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</si>
  <si>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</si>
  <si>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</si>
  <si>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</si>
  <si>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</si>
  <si>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</si>
  <si>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</si>
  <si>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</si>
  <si>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</si>
  <si>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</si>
  <si>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</si>
  <si>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</si>
  <si>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</si>
  <si>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</si>
  <si>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</si>
  <si>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</si>
  <si>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</si>
  <si>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</si>
  <si>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</si>
  <si>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</si>
  <si>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</si>
  <si>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</si>
  <si>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</si>
  <si>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</si>
  <si>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</si>
  <si>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</si>
  <si>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</si>
  <si>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</si>
  <si>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</si>
  <si>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</si>
  <si>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</si>
  <si>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</si>
  <si>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</si>
  <si>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</si>
  <si>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</si>
  <si>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</si>
  <si>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</si>
  <si>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</si>
  <si>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</si>
  <si>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</si>
  <si>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</si>
  <si>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</si>
  <si>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</si>
  <si>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</si>
  <si>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</si>
  <si>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</si>
  <si>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</si>
  <si>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</si>
  <si>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</si>
  <si>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</si>
  <si>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</si>
  <si>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</si>
  <si>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</si>
  <si>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</si>
  <si>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</si>
  <si>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</si>
  <si>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</si>
  <si>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</si>
  <si>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</si>
  <si>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</si>
  <si>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</si>
  <si>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</si>
  <si>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</si>
  <si>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</si>
  <si>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</si>
  <si>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</si>
  <si>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</si>
  <si>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</si>
  <si>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</si>
  <si>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</si>
  <si>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</si>
  <si>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</si>
  <si>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</si>
  <si>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</si>
  <si>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</si>
  <si>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</si>
  <si>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</si>
  <si>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</si>
  <si>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</si>
  <si>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</si>
  <si>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</si>
  <si>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</si>
  <si>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</si>
  <si>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</si>
  <si>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</si>
  <si>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</si>
  <si>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</si>
  <si>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</si>
  <si>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</si>
  <si>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</si>
  <si>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</si>
  <si>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</si>
  <si>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</si>
  <si>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</si>
  <si>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</si>
  <si>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</si>
  <si>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</si>
  <si>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</si>
  <si>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</si>
  <si>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</si>
  <si>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</si>
  <si>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</si>
  <si>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</si>
  <si>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</si>
  <si>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</si>
  <si>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</si>
  <si>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</si>
  <si>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</si>
  <si>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</si>
  <si>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</si>
  <si>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</si>
  <si>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</si>
  <si>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</si>
  <si>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</si>
  <si>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</si>
  <si>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</si>
  <si>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</si>
  <si>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</si>
  <si>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</si>
  <si>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</si>
  <si>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</si>
  <si>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</si>
  <si>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</si>
  <si>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</si>
  <si>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</si>
  <si>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</si>
  <si>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</si>
  <si>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</si>
  <si>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</si>
  <si>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</si>
  <si>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</si>
  <si>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</si>
  <si>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</si>
  <si>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</si>
  <si>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</si>
  <si>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</si>
  <si>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</si>
  <si>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</si>
  <si>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</si>
  <si>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</si>
  <si>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</si>
  <si>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</si>
  <si>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</si>
  <si>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</si>
  <si>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</si>
  <si>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</si>
  <si>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</si>
  <si>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</si>
  <si>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</si>
  <si>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</si>
  <si>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</si>
  <si>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</si>
  <si>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</si>
  <si>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</si>
  <si>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</si>
  <si>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</si>
  <si>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</si>
  <si>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</si>
  <si>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</si>
  <si>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</si>
  <si>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</si>
  <si>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</si>
  <si>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</si>
  <si>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</si>
  <si>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</si>
  <si>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</si>
  <si>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</si>
  <si>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</si>
  <si>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</si>
  <si>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</si>
  <si>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</si>
  <si>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</si>
  <si>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</si>
  <si>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</si>
  <si>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</si>
  <si>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</si>
  <si>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</si>
  <si>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</si>
  <si>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</si>
  <si>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</si>
  <si>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</si>
  <si>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</si>
  <si>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</si>
  <si>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</si>
  <si>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</si>
  <si>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</si>
  <si>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</si>
  <si>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</si>
  <si>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</si>
  <si>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</si>
  <si>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</si>
  <si>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</si>
  <si>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</si>
  <si>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</si>
  <si>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</si>
  <si>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</si>
  <si>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</si>
  <si>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</si>
  <si>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</si>
  <si>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</si>
  <si>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</si>
  <si>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</si>
  <si>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</si>
  <si>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</si>
  <si>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</si>
  <si>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</si>
  <si>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</si>
  <si>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</si>
  <si>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</si>
  <si>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</si>
  <si>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</si>
  <si>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</si>
  <si>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</si>
  <si>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</si>
  <si>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</si>
  <si>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</si>
  <si>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</si>
  <si>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</si>
  <si>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</si>
  <si>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</si>
  <si>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</si>
  <si>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</si>
  <si>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</si>
  <si>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</si>
  <si>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</si>
  <si>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</si>
  <si>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</si>
  <si>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</si>
  <si>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</si>
  <si>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</si>
  <si>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</si>
  <si>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</si>
  <si>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</si>
  <si>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</si>
  <si>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</si>
  <si>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</si>
  <si>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</si>
  <si>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</si>
  <si>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</si>
  <si>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</si>
  <si>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</si>
  <si>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</si>
  <si>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</si>
  <si>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</si>
  <si>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</si>
  <si>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</si>
  <si>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</si>
  <si>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</si>
  <si>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</si>
  <si>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</si>
  <si>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</si>
  <si>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</si>
  <si>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</si>
  <si>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</si>
  <si>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</si>
  <si>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</si>
  <si>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</si>
  <si>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</si>
  <si>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</si>
  <si>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</si>
  <si>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</si>
  <si>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</si>
  <si>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</si>
  <si>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</si>
  <si>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</si>
  <si>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</si>
  <si>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</si>
  <si>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</si>
  <si>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</si>
  <si>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</si>
  <si>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</si>
  <si>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</si>
  <si>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</si>
  <si>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</si>
  <si>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</si>
  <si>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</si>
  <si>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</si>
  <si>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</si>
  <si>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</si>
  <si>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</si>
  <si>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</si>
  <si>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</si>
  <si>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</si>
  <si>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</si>
  <si>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</si>
  <si>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</si>
  <si>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</si>
  <si>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</si>
  <si>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</si>
  <si>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</si>
  <si>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</si>
  <si>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</si>
  <si>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</si>
  <si>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</si>
  <si>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</si>
  <si>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</si>
  <si>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</si>
  <si>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</si>
  <si>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</si>
  <si>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</si>
  <si>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</si>
  <si>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</si>
  <si>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</si>
  <si>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</si>
  <si>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</si>
  <si>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</si>
  <si>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</si>
  <si>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</si>
  <si>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</si>
  <si>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</si>
  <si>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</si>
  <si>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</si>
  <si>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</si>
  <si>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</si>
  <si>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</si>
  <si>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</si>
  <si>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</si>
  <si>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</si>
  <si>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</si>
  <si>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</si>
  <si>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</si>
  <si>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</si>
  <si>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</si>
  <si>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</si>
  <si>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</si>
  <si>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</si>
  <si>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</si>
  <si>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</si>
  <si>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</si>
  <si>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</si>
  <si>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</si>
  <si>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</si>
  <si>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</si>
  <si>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</si>
  <si>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</si>
  <si>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</si>
  <si>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</si>
  <si>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</si>
  <si>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</si>
  <si>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</si>
  <si>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</si>
  <si>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</si>
  <si>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</si>
  <si>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</si>
  <si>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</si>
  <si>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</si>
  <si>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</si>
  <si>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</si>
  <si>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</si>
  <si>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</si>
  <si>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</si>
  <si>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</si>
  <si>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</si>
  <si>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</si>
  <si>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</si>
  <si>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</si>
  <si>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</si>
  <si>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</si>
  <si>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</si>
  <si>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</si>
  <si>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</si>
  <si>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</si>
  <si>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</si>
  <si>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</si>
  <si>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</si>
  <si>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</si>
  <si>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</si>
  <si>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</si>
  <si>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</si>
  <si>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</si>
  <si>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</si>
  <si>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</si>
  <si>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</si>
  <si>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</si>
  <si>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</si>
  <si>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</si>
  <si>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</si>
  <si>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</si>
  <si>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</si>
  <si>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</si>
  <si>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</si>
  <si>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</si>
  <si>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</si>
  <si>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</si>
  <si>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</si>
  <si>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</si>
  <si>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</si>
  <si>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</si>
  <si>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</si>
  <si>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</si>
  <si>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</si>
  <si>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</si>
  <si>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</si>
  <si>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</si>
  <si>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</si>
  <si>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</si>
  <si>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</si>
  <si>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</si>
  <si>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</si>
  <si>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</si>
  <si>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</si>
  <si>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</si>
  <si>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</si>
  <si>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</si>
  <si>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</si>
  <si>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</si>
  <si>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</si>
  <si>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</si>
  <si>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</si>
  <si>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</si>
  <si>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</si>
  <si>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</si>
  <si>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</si>
  <si>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</si>
  <si>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</si>
  <si>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</si>
  <si>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</si>
  <si>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</si>
  <si>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</si>
  <si>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</si>
  <si>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</si>
  <si>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</si>
  <si>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</si>
  <si>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</si>
  <si>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</si>
  <si>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</si>
  <si>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</si>
  <si>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</si>
  <si>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</si>
  <si>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</si>
  <si>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</si>
  <si>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</si>
  <si>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</si>
  <si>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</si>
  <si>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</si>
  <si>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</si>
  <si>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</si>
  <si>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</si>
  <si>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</si>
  <si>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</si>
  <si>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</si>
  <si>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</si>
  <si>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</si>
  <si>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</si>
  <si>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</si>
  <si>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</si>
  <si>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</si>
  <si>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</si>
  <si>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</si>
  <si>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</si>
  <si>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</si>
  <si>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</si>
  <si>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</si>
  <si>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</si>
  <si>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</si>
  <si>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</si>
  <si>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</si>
  <si>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</si>
  <si>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</si>
  <si>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</si>
  <si>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</si>
  <si>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</si>
  <si>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</si>
  <si>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</si>
  <si>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</si>
  <si>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</si>
  <si>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</si>
  <si>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</si>
  <si>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</si>
  <si>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</si>
  <si>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</si>
  <si>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</si>
  <si>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</si>
  <si>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</si>
  <si>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</si>
  <si>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</si>
  <si>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</si>
  <si>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</si>
  <si>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</si>
  <si>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</si>
  <si>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</si>
  <si>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</si>
  <si>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</si>
  <si>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</si>
  <si>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</si>
  <si>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</si>
  <si>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</si>
  <si>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</si>
  <si>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</si>
  <si>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</si>
  <si>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</si>
  <si>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</si>
  <si>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</si>
  <si>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</si>
  <si>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</si>
  <si>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</si>
  <si>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</si>
  <si>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</si>
  <si>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</si>
  <si>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</si>
  <si>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</si>
  <si>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</si>
  <si>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</si>
  <si>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</si>
  <si>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</si>
  <si>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</si>
  <si>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</si>
  <si>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</si>
  <si>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</si>
  <si>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</si>
  <si>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</si>
  <si>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</si>
  <si>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</si>
  <si>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</si>
  <si>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</si>
  <si>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</si>
  <si>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</si>
  <si>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</si>
  <si>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</si>
  <si>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</si>
  <si>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</si>
  <si>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</si>
  <si>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</si>
  <si>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</si>
  <si>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</si>
  <si>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</si>
  <si>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</si>
  <si>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</si>
  <si>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</si>
  <si>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</si>
  <si>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</si>
  <si>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</si>
  <si>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</si>
  <si>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</si>
  <si>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</si>
  <si>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</si>
  <si>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</si>
  <si>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</si>
  <si>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</si>
  <si>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</si>
  <si>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</si>
  <si>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</si>
  <si>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</si>
  <si>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</si>
  <si>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</si>
  <si>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</si>
  <si>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</si>
  <si>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</si>
  <si>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</si>
  <si>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</si>
  <si>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</si>
  <si>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</si>
  <si>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</si>
  <si>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</si>
  <si>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</si>
  <si>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</si>
  <si>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</si>
  <si>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</si>
  <si>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</si>
  <si>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</si>
  <si>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</si>
  <si>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</si>
  <si>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</si>
  <si>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</si>
  <si>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</si>
  <si>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</si>
  <si>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</si>
  <si>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</si>
  <si>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</si>
  <si>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</si>
  <si>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</si>
  <si>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</si>
  <si>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</si>
  <si>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</si>
  <si>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</si>
  <si>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</si>
  <si>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</si>
  <si>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</si>
  <si>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</si>
  <si>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</si>
  <si>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</si>
  <si>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</si>
  <si>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</si>
  <si>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</si>
  <si>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</si>
  <si>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</si>
  <si>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</si>
  <si>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</si>
  <si>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</si>
  <si>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</si>
  <si>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</si>
  <si>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</si>
  <si>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</si>
  <si>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</si>
  <si>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</si>
  <si>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</si>
  <si>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</si>
  <si>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</si>
  <si>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</si>
  <si>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</si>
  <si>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</si>
  <si>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</si>
  <si>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</si>
  <si>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</si>
  <si>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</si>
  <si>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</si>
  <si>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</si>
  <si>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</si>
  <si>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</si>
  <si>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</si>
  <si>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</si>
  <si>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</si>
  <si>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</si>
  <si>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</si>
  <si>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</si>
  <si>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</si>
  <si>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</si>
  <si>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</si>
  <si>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</si>
  <si>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</si>
  <si>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</si>
  <si>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</si>
  <si>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</si>
  <si>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</si>
  <si>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</si>
  <si>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</si>
  <si>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</si>
  <si>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</si>
  <si>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</si>
  <si>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</si>
  <si>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</si>
  <si>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</si>
  <si>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</si>
  <si>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</si>
  <si>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</si>
  <si>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</si>
  <si>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</si>
  <si>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</si>
  <si>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</si>
  <si>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</si>
  <si>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</si>
  <si>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</si>
  <si>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</si>
  <si>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</si>
  <si>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</si>
  <si>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</si>
  <si>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</si>
  <si>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</si>
  <si>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</si>
  <si>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</si>
  <si>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</si>
  <si>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</si>
  <si>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</si>
  <si>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</si>
  <si>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</si>
  <si>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</si>
  <si>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</si>
  <si>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</si>
  <si>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</si>
  <si>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</si>
  <si>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</si>
  <si>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</si>
  <si>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</si>
  <si>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</si>
  <si>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</si>
  <si>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</si>
  <si>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</si>
  <si>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</si>
  <si>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</si>
  <si>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</si>
  <si>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</si>
  <si>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</si>
  <si>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</si>
  <si>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</si>
  <si>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</si>
  <si>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</si>
  <si>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</si>
  <si>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</si>
  <si>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</si>
  <si>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</si>
  <si>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</si>
  <si>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</si>
  <si>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</si>
  <si>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</si>
  <si>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</si>
  <si>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</si>
  <si>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</si>
  <si>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</si>
  <si>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</si>
  <si>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</si>
  <si>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</si>
  <si>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</si>
  <si>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</si>
  <si>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</si>
  <si>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</si>
  <si>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</si>
  <si>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</si>
  <si>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</si>
  <si>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</si>
  <si>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</si>
  <si>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</si>
  <si>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</si>
  <si>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</si>
  <si>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</si>
  <si>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</si>
  <si>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</si>
  <si>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</si>
  <si>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</si>
  <si>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</si>
  <si>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</si>
  <si>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</si>
  <si>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</si>
  <si>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</si>
  <si>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</si>
  <si>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</si>
  <si>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</si>
  <si>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</si>
  <si>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</si>
  <si>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</si>
  <si>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</si>
  <si>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</si>
  <si>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</si>
  <si>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</si>
  <si>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</si>
  <si>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</si>
  <si>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</si>
  <si>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</si>
  <si>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</si>
  <si>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</si>
  <si>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</si>
  <si>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</si>
  <si>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</si>
  <si>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</si>
  <si>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</si>
  <si>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</si>
  <si>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</si>
  <si>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</si>
  <si>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</si>
  <si>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</si>
  <si>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</si>
  <si>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</si>
  <si>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</si>
  <si>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</si>
  <si>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</si>
  <si>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</si>
  <si>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</si>
  <si>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</si>
  <si>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</si>
  <si>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</si>
  <si>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</si>
  <si>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</si>
  <si>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</si>
  <si>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</si>
  <si>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</si>
  <si>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</si>
  <si>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</si>
  <si>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</si>
  <si>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</si>
  <si>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</si>
  <si>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</si>
  <si>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</si>
  <si>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</si>
  <si>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</si>
  <si>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</si>
  <si>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</si>
  <si>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</si>
  <si>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</si>
  <si>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</si>
  <si>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</si>
  <si>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</si>
  <si>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</si>
  <si>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</si>
  <si>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</si>
  <si>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</si>
  <si>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</si>
  <si>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</si>
  <si>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</si>
  <si>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</si>
  <si>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</si>
  <si>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</si>
  <si>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</si>
  <si>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</si>
  <si>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</si>
  <si>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</si>
  <si>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</si>
  <si>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</si>
  <si>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</si>
  <si>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</si>
  <si>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</si>
  <si>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</si>
  <si>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</si>
  <si>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</si>
  <si>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</si>
  <si>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</si>
  <si>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</si>
  <si>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</si>
  <si>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</si>
  <si>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</si>
  <si>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</si>
  <si>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</si>
  <si>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</si>
  <si>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</si>
  <si>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</si>
  <si>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</si>
  <si>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</si>
  <si>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</si>
  <si>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</si>
  <si>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</si>
  <si>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</si>
  <si>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</si>
  <si>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</si>
  <si>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</si>
  <si>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</si>
  <si>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</si>
  <si>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</si>
  <si>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</si>
  <si>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</si>
  <si>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</si>
  <si>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</si>
  <si>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</si>
  <si>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</si>
  <si>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</si>
  <si>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</si>
  <si>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</si>
  <si>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</si>
  <si>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</si>
  <si>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</si>
  <si>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</si>
  <si>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</si>
  <si>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</si>
  <si>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</si>
  <si>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</si>
  <si>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</si>
  <si>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</si>
  <si>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</si>
  <si>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</si>
  <si>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</si>
  <si>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</si>
  <si>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</si>
  <si>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</si>
  <si>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</si>
  <si>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</si>
  <si>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</si>
  <si>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</si>
  <si>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</si>
  <si>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</si>
  <si>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</si>
  <si>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</si>
  <si>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</si>
  <si>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</si>
  <si>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</si>
  <si>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</si>
  <si>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</si>
  <si>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</si>
  <si>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</si>
  <si>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</si>
  <si>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</si>
  <si>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</si>
  <si>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</si>
  <si>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</si>
  <si>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</si>
  <si>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</si>
  <si>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</si>
  <si>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</si>
  <si>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</si>
  <si>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</si>
  <si>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</si>
  <si>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</si>
  <si>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</si>
  <si>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</si>
  <si>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</si>
  <si>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</si>
  <si>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</si>
  <si>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</si>
  <si>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</si>
  <si>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</si>
  <si>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</si>
  <si>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</si>
  <si>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</si>
  <si>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</si>
  <si>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</si>
  <si>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</si>
  <si>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</si>
  <si>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</si>
  <si>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</si>
  <si>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</si>
  <si>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</si>
  <si>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</si>
  <si>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</si>
  <si>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</si>
  <si>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</si>
  <si>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</si>
  <si>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</si>
  <si>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</si>
  <si>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</si>
  <si>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</si>
  <si>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</si>
  <si>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</si>
  <si>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</si>
  <si>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</si>
  <si>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</si>
  <si>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</si>
  <si>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</si>
  <si>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</si>
  <si>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</si>
  <si>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</si>
  <si>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</si>
  <si>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</si>
  <si>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</si>
  <si>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</si>
  <si>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</si>
  <si>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</si>
  <si>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</si>
  <si>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</si>
  <si>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</si>
  <si>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</si>
  <si>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</si>
  <si>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</si>
  <si>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</si>
  <si>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</si>
  <si>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</si>
  <si>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</si>
  <si>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</si>
  <si>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</si>
  <si>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</si>
  <si>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</si>
  <si>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</si>
  <si>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</si>
  <si>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</si>
  <si>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</si>
  <si>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</si>
  <si>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</si>
  <si>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</si>
  <si>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</si>
  <si>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</si>
  <si>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</si>
  <si>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</si>
  <si>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</si>
  <si>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</si>
  <si>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</si>
  <si>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</si>
  <si>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</si>
  <si>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</si>
  <si>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</si>
  <si>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</si>
  <si>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</si>
  <si>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</si>
  <si>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</si>
  <si>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</si>
  <si>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</si>
  <si>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</si>
  <si>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</si>
  <si>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</si>
  <si>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</si>
  <si>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</si>
  <si>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</si>
  <si>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</si>
  <si>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</si>
  <si>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</si>
  <si>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</si>
  <si>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</si>
  <si>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</si>
  <si>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</si>
  <si>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</si>
  <si>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</si>
  <si>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</si>
  <si>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</si>
  <si>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</si>
  <si>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</si>
  <si>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</si>
  <si>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</si>
  <si>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</si>
  <si>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</si>
  <si>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</si>
  <si>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</si>
  <si>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</si>
  <si>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</si>
  <si>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</si>
  <si>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</si>
  <si>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</si>
  <si>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</si>
  <si>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</si>
  <si>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</si>
  <si>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</si>
  <si>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</si>
  <si>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</si>
  <si>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</si>
  <si>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</si>
  <si>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</si>
  <si>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</si>
  <si>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</si>
  <si>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</si>
  <si>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</si>
  <si>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</si>
  <si>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</si>
  <si>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</si>
  <si>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</si>
  <si>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</si>
  <si>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</si>
  <si>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</si>
  <si>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</si>
  <si>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</si>
  <si>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</si>
  <si>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</si>
  <si>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</si>
  <si>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</si>
  <si>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</si>
  <si>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</si>
  <si>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</si>
  <si>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</si>
  <si>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</si>
  <si>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</si>
  <si>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</si>
  <si>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</si>
  <si>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</si>
  <si>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</si>
  <si>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</si>
  <si>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</si>
  <si>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</si>
  <si>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</si>
  <si>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</si>
  <si>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</si>
  <si>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</si>
  <si>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</si>
  <si>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</si>
  <si>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</si>
  <si>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</si>
  <si>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</si>
  <si>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</si>
  <si>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</si>
  <si>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</si>
  <si>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</si>
  <si>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</si>
  <si>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</si>
  <si>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</si>
  <si>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</si>
  <si>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</si>
  <si>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</si>
  <si>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</si>
  <si>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</si>
  <si>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</si>
  <si>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</si>
  <si>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</si>
  <si>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</si>
  <si>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</si>
  <si>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</si>
  <si>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</si>
  <si>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</si>
  <si>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</si>
  <si>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</si>
  <si>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</si>
  <si>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</si>
  <si>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</si>
  <si>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</si>
  <si>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</si>
  <si>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</si>
  <si>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</si>
  <si>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</si>
  <si>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</si>
  <si>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</si>
  <si>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</si>
  <si>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</si>
  <si>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</si>
  <si>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</si>
  <si>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</si>
  <si>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</si>
  <si>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</si>
  <si>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</si>
  <si>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</si>
  <si>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</si>
  <si>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</si>
  <si>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</si>
  <si>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</si>
  <si>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</si>
  <si>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</si>
  <si>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</si>
  <si>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</si>
  <si>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</si>
  <si>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</si>
  <si>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</si>
  <si>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</si>
  <si>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</si>
  <si>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</si>
  <si>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</si>
  <si>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</si>
  <si>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</si>
  <si>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</si>
  <si>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</si>
  <si>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</si>
  <si>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</si>
  <si>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</si>
  <si>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</si>
  <si>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</si>
  <si>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</si>
  <si>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</si>
  <si>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</si>
  <si>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</si>
  <si>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</si>
  <si>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</si>
  <si>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</si>
  <si>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</si>
  <si>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</si>
  <si>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</si>
  <si>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</si>
  <si>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</si>
  <si>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</si>
  <si>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</si>
  <si>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</si>
  <si>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</si>
  <si>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</si>
  <si>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</si>
  <si>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</si>
  <si>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</si>
  <si>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</si>
  <si>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</si>
  <si>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</si>
  <si>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</si>
  <si>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</si>
  <si>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</si>
  <si>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</si>
  <si>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</si>
  <si>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</si>
  <si>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</si>
  <si>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</si>
  <si>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</si>
  <si>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</si>
  <si>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</si>
  <si>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</si>
  <si>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</si>
  <si>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</si>
  <si>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</si>
  <si>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</si>
  <si>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</si>
  <si>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</si>
  <si>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</si>
  <si>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</si>
  <si>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</si>
  <si>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</si>
  <si>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</si>
  <si>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</si>
  <si>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</si>
  <si>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</si>
  <si>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</si>
  <si>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</si>
  <si>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</si>
  <si>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</si>
  <si>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</si>
  <si>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</si>
  <si>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</si>
  <si>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</si>
  <si>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</si>
  <si>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</si>
  <si>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</si>
  <si>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</si>
  <si>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</si>
  <si>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</si>
  <si>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</si>
  <si>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</si>
  <si>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</si>
  <si>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</si>
  <si>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</si>
  <si>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</si>
  <si>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</si>
  <si>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</si>
  <si>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</si>
  <si>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</si>
  <si>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</si>
  <si>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</si>
  <si>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</si>
  <si>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</si>
  <si>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</si>
  <si>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</si>
  <si>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</si>
  <si>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</si>
  <si>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</si>
  <si>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</si>
  <si>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</si>
  <si>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</si>
  <si>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</si>
  <si>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</si>
  <si>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</si>
  <si>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</si>
  <si>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</si>
  <si>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</si>
  <si>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</si>
  <si>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</si>
  <si>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</si>
  <si>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</si>
  <si>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</si>
  <si>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</si>
  <si>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</si>
  <si>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</si>
  <si>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</si>
  <si>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</si>
  <si>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</si>
  <si>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</si>
  <si>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</si>
  <si>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</si>
  <si>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</si>
  <si>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</si>
  <si>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</si>
  <si>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</si>
  <si>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</si>
  <si>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</si>
  <si>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</si>
  <si>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</si>
  <si>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</si>
  <si>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</si>
  <si>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</si>
  <si>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</si>
  <si>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</si>
  <si>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</si>
  <si>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</si>
  <si>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</si>
  <si>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</si>
  <si>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</si>
  <si>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</si>
  <si>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</si>
  <si>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</si>
  <si>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</si>
  <si>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</si>
  <si>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</si>
  <si>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</si>
  <si>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</si>
  <si>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</si>
  <si>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</si>
  <si>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</si>
  <si>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</si>
  <si>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</si>
  <si>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</si>
  <si>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</si>
  <si>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</si>
  <si>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</si>
  <si>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</si>
  <si>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</si>
  <si>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</si>
  <si>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</si>
  <si>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</si>
  <si>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</si>
  <si>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</si>
  <si>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</si>
  <si>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</si>
  <si>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</si>
  <si>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</si>
  <si>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</si>
  <si>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</si>
  <si>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</si>
  <si>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</si>
  <si>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</si>
  <si>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</si>
  <si>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</si>
  <si>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</si>
  <si>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</si>
  <si>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</si>
  <si>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</si>
  <si>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</si>
  <si>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</si>
  <si>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</si>
  <si>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</si>
  <si>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</si>
  <si>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</si>
  <si>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</si>
  <si>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</si>
  <si>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</si>
  <si>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</si>
  <si>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</si>
  <si>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</si>
  <si>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</si>
  <si>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</si>
  <si>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</si>
  <si>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</si>
  <si>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</si>
  <si>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</si>
  <si>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</si>
  <si>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</si>
  <si>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</si>
  <si>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</si>
  <si>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</si>
  <si>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</si>
  <si>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</si>
  <si>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</si>
  <si>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</si>
  <si>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</si>
  <si>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</si>
  <si>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</si>
  <si>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</si>
  <si>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</si>
  <si>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</si>
  <si>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</si>
  <si>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</si>
  <si>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</si>
  <si>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</si>
  <si>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</si>
  <si>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</si>
  <si>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</si>
  <si>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</si>
  <si>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</si>
  <si>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</si>
  <si>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</si>
  <si>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</si>
  <si>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</si>
  <si>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</si>
  <si>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</si>
  <si>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</si>
  <si>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</si>
  <si>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</si>
  <si>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</si>
  <si>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</si>
  <si>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</si>
  <si>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</si>
  <si>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</si>
  <si>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</si>
  <si>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</si>
  <si>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</si>
  <si>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</si>
  <si>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</si>
  <si>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</si>
  <si>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</si>
  <si>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</si>
  <si>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</si>
  <si>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</si>
  <si>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</si>
  <si>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</si>
  <si>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</si>
  <si>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</si>
  <si>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</si>
  <si>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</si>
  <si>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</si>
  <si>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</si>
  <si>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</si>
  <si>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</si>
  <si>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</si>
  <si>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</si>
  <si>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</si>
  <si>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</si>
  <si>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</si>
  <si>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</si>
  <si>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</si>
  <si>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</si>
  <si>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</si>
  <si>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</si>
  <si>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</si>
  <si>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</si>
  <si>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</si>
  <si>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</si>
  <si>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</si>
  <si>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</si>
  <si>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</si>
  <si>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</si>
  <si>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</si>
  <si>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</si>
  <si>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</si>
  <si>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</si>
  <si>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</si>
  <si>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</si>
  <si>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</si>
  <si>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</si>
  <si>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</si>
  <si>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</si>
  <si>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</si>
  <si>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</si>
  <si>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</si>
  <si>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</si>
  <si>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</si>
  <si>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</si>
  <si>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</si>
  <si>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</si>
  <si>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</si>
  <si>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</si>
  <si>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</si>
  <si>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</si>
  <si>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</si>
  <si>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</si>
  <si>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</si>
  <si>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</si>
  <si>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</si>
  <si>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</si>
  <si>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</si>
  <si>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</si>
  <si>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</si>
  <si>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</si>
  <si>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</si>
  <si>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</si>
  <si>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</si>
  <si>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</si>
  <si>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</si>
  <si>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</si>
  <si>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</si>
  <si>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</si>
  <si>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</si>
  <si>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</si>
  <si>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</si>
  <si>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</si>
  <si>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</si>
  <si>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</si>
  <si>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</si>
  <si>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</si>
  <si>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</si>
  <si>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</si>
  <si>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</si>
  <si>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</si>
  <si>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</si>
  <si>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</si>
  <si>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</si>
  <si>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</si>
  <si>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</si>
  <si>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</si>
  <si>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</si>
  <si>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</si>
  <si>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</si>
  <si>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</si>
  <si>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</si>
  <si>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</si>
  <si>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</si>
  <si>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</si>
  <si>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</si>
  <si>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</si>
  <si>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</si>
  <si>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</si>
  <si>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</si>
  <si>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</si>
  <si>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</si>
  <si>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</si>
  <si>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</si>
  <si>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</si>
  <si>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</si>
  <si>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</si>
  <si>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</si>
  <si>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</si>
  <si>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</si>
  <si>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</si>
  <si>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</si>
  <si>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</si>
  <si>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</si>
  <si>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</si>
  <si>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</si>
  <si>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</si>
  <si>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</si>
  <si>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</si>
  <si>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</si>
  <si>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</si>
  <si>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</si>
  <si>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</si>
  <si>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</si>
  <si>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</si>
  <si>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</si>
  <si>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</si>
  <si>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</si>
  <si>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</si>
  <si>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</si>
  <si>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</si>
  <si>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</si>
  <si>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</si>
  <si>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</si>
  <si>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</si>
  <si>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</si>
  <si>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</si>
  <si>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</si>
  <si>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</si>
  <si>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</si>
  <si>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</si>
  <si>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</si>
  <si>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</si>
  <si>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</si>
  <si>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</si>
  <si>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</si>
  <si>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</si>
  <si>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</si>
  <si>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</si>
  <si>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</si>
  <si>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</si>
  <si>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</si>
  <si>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</si>
  <si>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</si>
  <si>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</si>
  <si>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</si>
  <si>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</si>
  <si>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</si>
  <si>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</si>
  <si>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</si>
  <si>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</si>
  <si>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</si>
  <si>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</si>
  <si>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</si>
  <si>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</si>
  <si>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</si>
  <si>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</si>
  <si>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</si>
  <si>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</si>
  <si>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</si>
  <si>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</si>
  <si>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</si>
  <si>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</si>
  <si>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</si>
  <si>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</si>
  <si>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</si>
  <si>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</si>
  <si>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</si>
  <si>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</si>
  <si>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</si>
  <si>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</si>
  <si>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</si>
  <si>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</si>
  <si>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</si>
  <si>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</si>
  <si>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</si>
  <si>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</si>
  <si>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</si>
  <si>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</si>
  <si>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</si>
  <si>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</si>
  <si>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</si>
  <si>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</si>
  <si>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</si>
  <si>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</si>
  <si>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</si>
  <si>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</si>
  <si>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</si>
  <si>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</si>
  <si>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</si>
  <si>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</si>
  <si>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</si>
  <si>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</si>
  <si>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</si>
  <si>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</si>
  <si>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</si>
  <si>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</si>
  <si>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</si>
  <si>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</si>
  <si>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</si>
  <si>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</si>
  <si>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</si>
  <si>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</si>
  <si>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</si>
  <si>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</si>
  <si>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</si>
  <si>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</si>
  <si>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</si>
  <si>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</si>
  <si>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</si>
  <si>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</si>
  <si>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</si>
  <si>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</si>
  <si>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</si>
  <si>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</si>
  <si>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</si>
  <si>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</si>
  <si>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</si>
  <si>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</si>
  <si>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</si>
  <si>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</si>
  <si>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</si>
  <si>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</si>
  <si>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</si>
  <si>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</si>
  <si>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</si>
  <si>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</si>
  <si>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</si>
  <si>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</si>
  <si>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</si>
  <si>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</si>
  <si>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</si>
  <si>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</si>
  <si>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</si>
  <si>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</si>
  <si>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</si>
  <si>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</si>
  <si>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</si>
  <si>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</si>
  <si>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</si>
  <si>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</si>
  <si>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</si>
  <si>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</si>
  <si>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</si>
  <si>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</si>
  <si>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</si>
  <si>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</si>
  <si>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</si>
  <si>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</si>
  <si>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</si>
  <si>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</si>
  <si>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</si>
  <si>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</si>
  <si>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</si>
  <si>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</si>
  <si>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</si>
  <si>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</si>
  <si>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</si>
  <si>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</si>
  <si>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</si>
  <si>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</si>
  <si>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</si>
  <si>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</si>
  <si>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</si>
  <si>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</si>
  <si>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</si>
  <si>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</si>
  <si>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</si>
  <si>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</si>
  <si>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</si>
  <si>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</si>
  <si>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</si>
  <si>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</si>
  <si>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</si>
  <si>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</si>
  <si>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</si>
  <si>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</si>
  <si>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</si>
  <si>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</si>
  <si>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</si>
  <si>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</si>
  <si>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</si>
  <si>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</si>
  <si>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</si>
  <si>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</si>
  <si>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</si>
  <si>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</si>
  <si>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</si>
  <si>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</si>
  <si>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</si>
  <si>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</si>
  <si>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</si>
  <si>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</si>
  <si>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</si>
  <si>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</si>
  <si>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</si>
  <si>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</si>
  <si>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</si>
  <si>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</si>
  <si>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</si>
  <si>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</si>
  <si>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</si>
  <si>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</si>
  <si>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</si>
  <si>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</si>
  <si>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</si>
  <si>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</si>
  <si>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</si>
  <si>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</si>
  <si>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</si>
  <si>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</si>
  <si>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</si>
  <si>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</si>
  <si>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</si>
  <si>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</si>
  <si>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</si>
  <si>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</si>
  <si>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</si>
  <si>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</si>
  <si>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</si>
  <si>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</si>
  <si>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</si>
  <si>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</si>
  <si>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</si>
  <si>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</si>
  <si>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</si>
  <si>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</si>
  <si>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</si>
  <si>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</si>
  <si>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</si>
  <si>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</si>
  <si>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</si>
  <si>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</si>
  <si>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</si>
  <si>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</si>
  <si>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</si>
  <si>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</si>
  <si>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</si>
  <si>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</si>
  <si>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</si>
  <si>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</si>
  <si>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</si>
  <si>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</si>
  <si>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</si>
  <si>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</si>
  <si>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</si>
  <si>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</si>
  <si>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</si>
  <si>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</si>
  <si>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</si>
  <si>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</si>
  <si>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</si>
  <si>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</si>
  <si>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</si>
  <si>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</si>
  <si>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</si>
  <si>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</si>
  <si>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</si>
  <si>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</si>
  <si>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</si>
  <si>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</si>
  <si>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</si>
  <si>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</si>
  <si>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</si>
  <si>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</si>
  <si>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</si>
  <si>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</si>
  <si>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</si>
  <si>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</si>
  <si>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</si>
  <si>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</si>
  <si>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</si>
  <si>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</si>
  <si>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</si>
  <si>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</si>
  <si>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</si>
  <si>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</si>
  <si>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</si>
  <si>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</si>
  <si>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</si>
  <si>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</si>
  <si>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</si>
  <si>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</si>
  <si>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</si>
  <si>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</si>
  <si>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</si>
  <si>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</si>
  <si>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</si>
  <si>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</si>
  <si>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</si>
  <si>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</si>
  <si>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</si>
  <si>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</si>
  <si>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</si>
  <si>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</si>
  <si>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</si>
  <si>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</si>
  <si>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</si>
  <si>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</si>
  <si>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</si>
  <si>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</si>
  <si>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</si>
  <si>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</si>
  <si>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</si>
  <si>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</si>
  <si>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</si>
  <si>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</si>
  <si>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</si>
  <si>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</si>
  <si>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</si>
  <si>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</si>
  <si>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</si>
  <si>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</si>
  <si>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</si>
  <si>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</si>
  <si>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</si>
  <si>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</si>
  <si>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</si>
  <si>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</si>
  <si>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</si>
  <si>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</si>
  <si>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</si>
  <si>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</si>
  <si>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</si>
  <si>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</si>
  <si>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</si>
  <si>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</si>
  <si>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</si>
  <si>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</si>
  <si>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</si>
  <si>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</si>
  <si>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</si>
  <si>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</si>
  <si>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</si>
  <si>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</si>
  <si>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</si>
  <si>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</si>
  <si>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</si>
  <si>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</si>
  <si>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</si>
  <si>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</si>
  <si>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</si>
  <si>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</si>
  <si>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</si>
  <si>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</si>
  <si>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</si>
  <si>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</si>
  <si>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</si>
  <si>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</si>
  <si>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</si>
  <si>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</si>
  <si>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</si>
  <si>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</si>
  <si>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</si>
  <si>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</si>
  <si>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</si>
  <si>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</si>
  <si>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</si>
  <si>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</si>
  <si>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</si>
  <si>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</si>
  <si>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</si>
  <si>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</si>
  <si>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</si>
  <si>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</si>
  <si>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</si>
  <si>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</si>
  <si>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</si>
  <si>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</si>
  <si>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</si>
  <si>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</si>
  <si>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</si>
  <si>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</si>
  <si>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</si>
  <si>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</si>
  <si>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</si>
  <si>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</si>
  <si>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</si>
  <si>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</si>
  <si>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</si>
  <si>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</si>
  <si>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</si>
  <si>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</si>
  <si>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</si>
  <si>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</si>
  <si>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</si>
  <si>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</si>
  <si>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</si>
  <si>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</si>
  <si>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</si>
  <si>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</si>
  <si>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</si>
  <si>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</si>
  <si>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</si>
  <si>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</si>
  <si>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</si>
  <si>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</si>
  <si>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</si>
  <si>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</si>
  <si>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</si>
  <si>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</si>
  <si>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</si>
  <si>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</si>
  <si>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</si>
  <si>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</si>
  <si>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</si>
  <si>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</si>
  <si>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</si>
  <si>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</si>
  <si>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</si>
  <si>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</si>
  <si>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</si>
  <si>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</si>
  <si>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</si>
  <si>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</si>
  <si>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</si>
  <si>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</si>
  <si>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</si>
  <si>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</si>
  <si>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</si>
  <si>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</si>
  <si>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</si>
  <si>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</si>
  <si>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</si>
  <si>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</si>
  <si>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</si>
  <si>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</si>
  <si>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</si>
  <si>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</si>
  <si>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</si>
  <si>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</si>
  <si>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</si>
  <si>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</si>
  <si>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</si>
  <si>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</si>
  <si>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</si>
  <si>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</si>
  <si>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</si>
  <si>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</si>
  <si>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</si>
  <si>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</si>
  <si>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</si>
  <si>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</si>
  <si>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</si>
  <si>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</si>
  <si>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</si>
  <si>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</si>
  <si>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</si>
  <si>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</si>
  <si>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</si>
  <si>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</si>
  <si>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</si>
  <si>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</si>
  <si>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</si>
  <si>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</si>
  <si>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</si>
  <si>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</si>
  <si>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</si>
  <si>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</si>
  <si>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</si>
  <si>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</si>
  <si>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</si>
  <si>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</si>
  <si>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</si>
  <si>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</si>
  <si>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</si>
  <si>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</si>
  <si>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</si>
  <si>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</si>
  <si>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</si>
  <si>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</si>
  <si>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</si>
  <si>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</si>
  <si>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</si>
  <si>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</si>
  <si>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</si>
  <si>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</si>
  <si>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</si>
  <si>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</si>
  <si>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</si>
  <si>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</si>
  <si>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</si>
  <si>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</si>
  <si>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</si>
  <si>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</si>
  <si>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</si>
  <si>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</si>
  <si>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</si>
  <si>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</si>
  <si>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</si>
  <si>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</si>
  <si>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</si>
  <si>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</si>
  <si>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</si>
  <si>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</si>
  <si>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</si>
  <si>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</si>
  <si>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</si>
  <si>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</si>
  <si>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</si>
  <si>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</si>
  <si>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</si>
  <si>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</si>
  <si>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</si>
  <si>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</si>
  <si>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</si>
  <si>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</si>
  <si>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</si>
  <si>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</si>
  <si>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</si>
  <si>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</si>
  <si>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</si>
  <si>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</si>
  <si>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</si>
  <si>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</si>
  <si>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</si>
  <si>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</si>
  <si>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</si>
  <si>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</si>
  <si>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</si>
  <si>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</si>
  <si>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</si>
  <si>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</si>
  <si>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</si>
  <si>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</si>
  <si>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</si>
  <si>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</si>
  <si>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</si>
  <si>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</si>
  <si>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</si>
  <si>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</si>
  <si>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</si>
  <si>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</si>
  <si>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</si>
  <si>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</si>
  <si>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</si>
  <si>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</si>
  <si>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</si>
  <si>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</si>
  <si>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</si>
  <si>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</si>
  <si>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</si>
  <si>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</si>
  <si>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</si>
  <si>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</si>
  <si>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</si>
  <si>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</si>
  <si>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</si>
  <si>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</si>
  <si>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</si>
  <si>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</si>
  <si>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</si>
  <si>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</si>
  <si>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</si>
  <si>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</si>
  <si>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</si>
  <si>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</si>
  <si>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</si>
  <si>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</si>
  <si>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</si>
  <si>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</si>
  <si>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</si>
  <si>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</si>
  <si>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</si>
  <si>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</si>
  <si>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</si>
  <si>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</si>
  <si>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</si>
  <si>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</si>
  <si>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</si>
  <si>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</si>
  <si>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</si>
  <si>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</si>
  <si>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</si>
  <si>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</si>
  <si>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</si>
  <si>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</si>
  <si>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</si>
  <si>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</si>
  <si>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</si>
  <si>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</si>
  <si>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</si>
  <si>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</si>
  <si>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</si>
  <si>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</si>
  <si>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</si>
  <si>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</si>
  <si>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</si>
  <si>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</si>
  <si>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</si>
  <si>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</si>
  <si>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</si>
  <si>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</si>
  <si>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</si>
  <si>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</si>
  <si>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</si>
  <si>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</si>
  <si>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</si>
  <si>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</si>
  <si>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</si>
  <si>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</si>
  <si>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</si>
  <si>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</si>
  <si>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</si>
  <si>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</si>
  <si>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</si>
  <si>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</si>
  <si>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</si>
  <si>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</si>
  <si>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</si>
  <si>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</si>
  <si>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</si>
  <si>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</si>
  <si>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</si>
  <si>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</si>
  <si>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</si>
  <si>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</si>
  <si>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</si>
  <si>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</si>
  <si>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</si>
  <si>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</si>
  <si>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</si>
  <si>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</si>
  <si>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</si>
  <si>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</si>
  <si>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</si>
  <si>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</si>
  <si>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</si>
  <si>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</si>
  <si>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</si>
  <si>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</si>
  <si>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</si>
  <si>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</si>
  <si>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</si>
  <si>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</si>
  <si>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</si>
  <si>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</si>
  <si>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</si>
  <si>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</si>
  <si>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</si>
  <si>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</si>
  <si>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</si>
  <si>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</si>
  <si>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</si>
  <si>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</si>
  <si>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</si>
  <si>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</si>
  <si>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</si>
  <si>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</si>
  <si>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</si>
  <si>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</si>
  <si>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</si>
  <si>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</si>
  <si>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</si>
  <si>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</si>
  <si>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</si>
  <si>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</si>
  <si>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</si>
  <si>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</si>
  <si>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</si>
  <si>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</si>
  <si>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</si>
  <si>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</si>
  <si>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</si>
  <si>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</si>
  <si>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</si>
  <si>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</si>
  <si>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</si>
  <si>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</si>
  <si>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</si>
  <si>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</si>
  <si>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</si>
  <si>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</si>
  <si>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</si>
  <si>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</si>
  <si>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</si>
  <si>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</si>
  <si>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</si>
  <si>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</si>
  <si>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</si>
  <si>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</si>
  <si>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</si>
  <si>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</si>
  <si>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</si>
  <si>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</si>
  <si>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</si>
  <si>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</si>
  <si>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</si>
  <si>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</si>
  <si>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</si>
  <si>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</si>
  <si>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</si>
  <si>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</si>
  <si>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</si>
  <si>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</si>
  <si>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</si>
  <si>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</si>
  <si>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</si>
  <si>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</si>
  <si>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</si>
  <si>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</si>
  <si>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</si>
  <si>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</si>
  <si>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</si>
  <si>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</si>
  <si>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</si>
  <si>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</si>
  <si>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</si>
  <si>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</si>
  <si>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</si>
  <si>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</si>
  <si>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</si>
  <si>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</si>
  <si>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</si>
  <si>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</si>
  <si>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</si>
  <si>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</si>
  <si>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</si>
  <si>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</si>
  <si>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</si>
  <si>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</si>
  <si>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</si>
  <si>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</si>
  <si>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</si>
  <si>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</si>
  <si>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</si>
  <si>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</si>
  <si>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</si>
  <si>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</si>
  <si>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</si>
  <si>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</si>
  <si>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</si>
  <si>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</si>
  <si>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</si>
  <si>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</si>
  <si>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</si>
  <si>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</si>
  <si>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</si>
  <si>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</si>
  <si>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</si>
  <si>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</si>
  <si>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</si>
  <si>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</si>
  <si>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</si>
  <si>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</si>
  <si>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</si>
  <si>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</si>
  <si>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</si>
  <si>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</si>
  <si>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</si>
  <si>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</si>
  <si>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</si>
  <si>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</si>
  <si>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</si>
  <si>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</si>
  <si>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</si>
  <si>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</si>
  <si>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</si>
  <si>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</si>
  <si>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</si>
  <si>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</si>
  <si>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</si>
  <si>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</si>
  <si>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</si>
  <si>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</si>
  <si>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</si>
  <si>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</si>
  <si>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</si>
  <si>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</si>
  <si>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</si>
  <si>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</si>
  <si>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</si>
  <si>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</si>
  <si>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</si>
  <si>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</si>
  <si>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</si>
  <si>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</si>
  <si>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</si>
  <si>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</si>
  <si>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</si>
  <si>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</si>
  <si>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</si>
  <si>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</si>
  <si>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</si>
  <si>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</si>
  <si>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</si>
  <si>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</si>
  <si>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</si>
  <si>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</si>
  <si>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</si>
  <si>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</si>
  <si>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</si>
  <si>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</si>
  <si>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</si>
  <si>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</si>
  <si>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</si>
  <si>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</si>
  <si>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</si>
  <si>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</si>
  <si>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</si>
  <si>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</si>
  <si>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</si>
  <si>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</si>
  <si>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</si>
  <si>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</si>
  <si>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</si>
  <si>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</si>
  <si>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</si>
  <si>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</si>
  <si>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</si>
  <si>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</si>
  <si>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</si>
  <si>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</si>
  <si>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</si>
  <si>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</si>
  <si>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</si>
  <si>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</si>
  <si>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</si>
  <si>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</si>
  <si>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</si>
  <si>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</si>
  <si>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</si>
  <si>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</si>
  <si>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</si>
  <si>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</si>
  <si>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</si>
  <si>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</si>
  <si>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</si>
  <si>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</si>
  <si>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</si>
  <si>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</si>
  <si>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</si>
  <si>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</si>
  <si>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</si>
  <si>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</si>
  <si>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</si>
  <si>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</si>
  <si>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</si>
  <si>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</si>
  <si>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</si>
  <si>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</si>
  <si>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</si>
  <si>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</si>
  <si>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</si>
  <si>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</si>
  <si>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</si>
  <si>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</si>
  <si>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</si>
  <si>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</si>
  <si>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</si>
  <si>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</si>
  <si>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</si>
  <si>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</si>
  <si>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</si>
  <si>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</si>
  <si>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</si>
  <si>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</si>
  <si>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</si>
  <si>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</si>
  <si>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</si>
  <si>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</si>
  <si>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</si>
  <si>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</si>
  <si>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</si>
  <si>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</si>
  <si>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</si>
  <si>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</si>
  <si>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</si>
  <si>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</si>
  <si>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</si>
  <si>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</si>
  <si>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</si>
  <si>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</si>
  <si>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</si>
  <si>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</si>
  <si>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</si>
  <si>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</si>
  <si>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</si>
  <si>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</si>
  <si>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</si>
  <si>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</si>
  <si>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</si>
  <si>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</si>
  <si>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</si>
  <si>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</si>
  <si>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</si>
  <si>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</si>
  <si>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</si>
  <si>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</si>
  <si>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</si>
  <si>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</si>
  <si>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</si>
  <si>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</si>
  <si>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</si>
  <si>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</si>
  <si>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</si>
  <si>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</si>
  <si>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</si>
  <si>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</si>
  <si>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</si>
  <si>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</si>
  <si>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</si>
  <si>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</si>
  <si>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</si>
  <si>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</si>
  <si>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</si>
  <si>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</si>
  <si>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</si>
  <si>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</si>
  <si>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</si>
  <si>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</si>
  <si>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</si>
  <si>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</si>
  <si>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</si>
  <si>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</si>
  <si>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</si>
  <si>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</si>
  <si>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</si>
  <si>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</si>
  <si>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</si>
  <si>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</si>
  <si>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</si>
  <si>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</si>
  <si>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</si>
  <si>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</si>
  <si>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</si>
  <si>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</si>
  <si>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</si>
  <si>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</si>
  <si>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</si>
  <si>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</si>
  <si>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</si>
  <si>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</si>
  <si>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</si>
  <si>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</si>
  <si>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</si>
  <si>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</si>
  <si>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</si>
  <si>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</si>
  <si>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</si>
  <si>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</si>
  <si>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</si>
  <si>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</si>
  <si>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</si>
  <si>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</si>
  <si>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</si>
  <si>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</si>
  <si>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</si>
  <si>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</si>
  <si>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</si>
  <si>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</si>
  <si>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</si>
  <si>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</si>
  <si>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</si>
  <si>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</si>
  <si>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</si>
  <si>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</si>
  <si>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</si>
  <si>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</si>
  <si>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</si>
  <si>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</si>
  <si>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</si>
  <si>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</si>
  <si>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</si>
  <si>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</si>
  <si>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</si>
  <si>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</si>
  <si>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</si>
  <si>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</si>
  <si>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</si>
  <si>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</si>
  <si>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</si>
  <si>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</si>
  <si>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</si>
  <si>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</si>
  <si>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</si>
  <si>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</si>
  <si>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</si>
  <si>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</si>
  <si>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</si>
  <si>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</si>
  <si>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</si>
  <si>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</si>
  <si>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</si>
  <si>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</si>
  <si>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</si>
  <si>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</si>
  <si>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</si>
  <si>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</si>
  <si>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</si>
  <si>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</si>
  <si>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</si>
  <si>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</si>
  <si>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</si>
  <si>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</si>
  <si>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</si>
  <si>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</si>
  <si>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</si>
  <si>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</si>
  <si>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</si>
  <si>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</si>
  <si>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</si>
  <si>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</si>
  <si>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</si>
  <si>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</si>
  <si>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</si>
  <si>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</si>
  <si>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</si>
  <si>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</si>
  <si>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</si>
  <si>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</si>
  <si>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</si>
  <si>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</si>
  <si>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</si>
  <si>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</si>
  <si>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</si>
  <si>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</si>
  <si>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</si>
  <si>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</si>
  <si>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</si>
  <si>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</si>
  <si>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</si>
  <si>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</si>
  <si>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</si>
  <si>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</si>
  <si>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</si>
  <si>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</si>
  <si>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</si>
  <si>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</si>
  <si>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</si>
  <si>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</si>
  <si>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</si>
  <si>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</si>
  <si>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</si>
  <si>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</si>
  <si>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</si>
  <si>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</si>
  <si>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</si>
  <si>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</si>
  <si>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</si>
  <si>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</si>
  <si>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</si>
  <si>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</si>
  <si>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</si>
  <si>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</si>
  <si>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</si>
  <si>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</si>
  <si>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</si>
  <si>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</si>
  <si>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</si>
  <si>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</si>
  <si>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</si>
  <si>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</si>
  <si>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</si>
  <si>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</si>
  <si>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</si>
  <si>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</si>
  <si>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</si>
  <si>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</si>
  <si>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</si>
  <si>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</si>
  <si>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</si>
  <si>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</si>
  <si>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</si>
  <si>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</si>
  <si>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</si>
  <si>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</si>
  <si>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</si>
  <si>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</si>
  <si>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</si>
  <si>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</si>
  <si>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</si>
  <si>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</si>
  <si>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</si>
  <si>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</si>
  <si>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</si>
  <si>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</si>
  <si>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</si>
  <si>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</si>
  <si>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</si>
  <si>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</si>
  <si>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</si>
  <si>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</si>
  <si>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</si>
  <si>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</si>
  <si>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</si>
  <si>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</si>
  <si>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</si>
  <si>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</si>
  <si>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</si>
  <si>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</si>
  <si>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</si>
  <si>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</si>
  <si>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</si>
  <si>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</si>
  <si>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</si>
  <si>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</si>
  <si>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</si>
  <si>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</si>
  <si>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</si>
  <si>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</si>
  <si>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</si>
  <si>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</si>
  <si>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</si>
  <si>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</si>
  <si>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</si>
  <si>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</si>
  <si>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</si>
  <si>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</si>
  <si>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</si>
  <si>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</si>
  <si>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</si>
  <si>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</si>
  <si>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</si>
  <si>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</si>
  <si>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</si>
  <si>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</si>
  <si>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</si>
  <si>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</si>
  <si>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</si>
  <si>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</si>
  <si>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</si>
  <si>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</si>
  <si>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</si>
  <si>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</si>
  <si>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</si>
  <si>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</si>
  <si>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</si>
  <si>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</si>
  <si>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</si>
  <si>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</si>
  <si>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</si>
  <si>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</si>
  <si>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</si>
  <si>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</si>
  <si>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</si>
  <si>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</si>
  <si>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</si>
  <si>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</si>
  <si>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</si>
  <si>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</si>
  <si>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</si>
  <si>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</si>
  <si>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</si>
  <si>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</si>
  <si>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</si>
  <si>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</si>
  <si>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</si>
  <si>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</si>
  <si>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</si>
  <si>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</si>
  <si>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</si>
  <si>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</si>
  <si>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</si>
  <si>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</si>
  <si>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</si>
  <si>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</si>
  <si>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</si>
  <si>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</si>
  <si>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</si>
  <si>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</si>
  <si>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</si>
  <si>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</si>
  <si>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</si>
  <si>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</si>
  <si>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</si>
  <si>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</si>
  <si>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</si>
  <si>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</si>
  <si>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</si>
  <si>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</si>
  <si>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</si>
  <si>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</si>
  <si>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</si>
  <si>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</si>
  <si>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</si>
  <si>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</si>
  <si>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</si>
  <si>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</si>
  <si>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</si>
  <si>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</si>
  <si>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</si>
  <si>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</si>
  <si>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</si>
  <si>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</si>
  <si>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</si>
  <si>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</si>
  <si>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</si>
  <si>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</si>
  <si>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</si>
  <si>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</si>
  <si>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</si>
  <si>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</si>
  <si>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</si>
  <si>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</si>
  <si>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</si>
  <si>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</si>
  <si>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</si>
  <si>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</si>
  <si>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</si>
  <si>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</si>
  <si>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</si>
  <si>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</si>
  <si>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</si>
  <si>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</si>
  <si>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</si>
  <si>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</si>
  <si>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</si>
  <si>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</si>
  <si>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</si>
  <si>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</si>
  <si>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</si>
  <si>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</si>
  <si>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</si>
  <si>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</si>
  <si>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</si>
  <si>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</si>
  <si>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</si>
  <si>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</si>
  <si>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</si>
  <si>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</si>
  <si>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</si>
  <si>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</si>
  <si>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</si>
  <si>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</si>
  <si>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</si>
  <si>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</si>
  <si>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</si>
  <si>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</si>
  <si>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</si>
  <si>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</si>
  <si>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</si>
  <si>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</si>
  <si>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</si>
  <si>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</si>
  <si>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</si>
  <si>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</si>
  <si>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</si>
  <si>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</si>
  <si>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</si>
  <si>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</si>
  <si>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</si>
  <si>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</si>
  <si>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</si>
  <si>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</si>
  <si>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</si>
  <si>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</si>
  <si>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</si>
  <si>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</si>
  <si>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</si>
  <si>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</si>
  <si>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</si>
  <si>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</si>
  <si>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</si>
  <si>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</si>
  <si>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</si>
  <si>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</si>
  <si>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</si>
  <si>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</si>
  <si>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</si>
  <si>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</si>
  <si>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</si>
  <si>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</si>
  <si>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</si>
  <si>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</si>
  <si>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</si>
  <si>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</si>
  <si>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</si>
  <si>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</si>
  <si>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</si>
  <si>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</si>
  <si>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</si>
  <si>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</si>
  <si>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</si>
  <si>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</si>
  <si>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</si>
  <si>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</si>
  <si>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</si>
  <si>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</si>
  <si>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</si>
  <si>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</si>
  <si>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</si>
  <si>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</si>
  <si>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</si>
  <si>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</si>
  <si>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</si>
  <si>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</si>
  <si>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</si>
  <si>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</si>
  <si>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</si>
  <si>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</si>
  <si>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</si>
  <si>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</si>
  <si>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</si>
  <si>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</si>
  <si>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</si>
  <si>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</si>
  <si>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</si>
  <si>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</si>
  <si>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</si>
  <si>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</si>
  <si>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</si>
  <si>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</si>
  <si>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</si>
  <si>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</si>
  <si>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</si>
  <si>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</si>
  <si>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</si>
  <si>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</si>
  <si>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</si>
  <si>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</si>
  <si>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</si>
  <si>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</si>
  <si>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</si>
  <si>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</si>
  <si>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</si>
  <si>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</si>
  <si>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</si>
  <si>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</si>
  <si>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</si>
  <si>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</si>
  <si>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</si>
  <si>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</si>
  <si>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</si>
  <si>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</si>
  <si>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</si>
  <si>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</si>
  <si>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</si>
  <si>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</si>
  <si>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</si>
  <si>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</si>
  <si>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</si>
  <si>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</si>
  <si>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</si>
  <si>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</si>
  <si>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</si>
  <si>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</si>
  <si>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</si>
  <si>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</si>
  <si>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</si>
  <si>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</si>
  <si>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</si>
  <si>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</si>
  <si>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</si>
  <si>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</si>
  <si>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</si>
  <si>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</si>
  <si>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</si>
  <si>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</si>
  <si>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</si>
  <si>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</si>
  <si>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</si>
  <si>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</si>
  <si>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</si>
  <si>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</si>
  <si>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</si>
  <si>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</si>
  <si>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</si>
  <si>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</si>
  <si>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</si>
  <si>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</si>
  <si>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</si>
  <si>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</si>
  <si>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</si>
  <si>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</si>
  <si>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</si>
  <si>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</si>
  <si>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</si>
  <si>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</si>
  <si>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</si>
  <si>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</si>
  <si>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</si>
  <si>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</si>
  <si>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</si>
  <si>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</si>
  <si>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</si>
  <si>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</si>
  <si>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</si>
  <si>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</si>
  <si>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</si>
  <si>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</si>
  <si>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</si>
  <si>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</si>
  <si>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</si>
  <si>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</si>
  <si>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</si>
  <si>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</si>
  <si>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</si>
  <si>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</si>
  <si>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</si>
  <si>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</si>
  <si>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</si>
  <si>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</si>
  <si>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</si>
  <si>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</si>
  <si>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</si>
  <si>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</si>
  <si>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</si>
  <si>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</si>
  <si>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</si>
  <si>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</si>
  <si>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</si>
  <si>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</si>
  <si>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</si>
  <si>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</si>
  <si>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</si>
  <si>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</si>
  <si>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</si>
  <si>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</si>
  <si>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</si>
  <si>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</si>
  <si>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</si>
  <si>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</si>
  <si>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</si>
  <si>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</si>
  <si>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</si>
  <si>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</si>
  <si>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</si>
  <si>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</si>
  <si>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</si>
  <si>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</si>
  <si>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</si>
  <si>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</si>
  <si>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</si>
  <si>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</si>
  <si>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</si>
  <si>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</si>
  <si>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</si>
  <si>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</si>
  <si>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</si>
  <si>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</si>
  <si>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</si>
  <si>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</si>
  <si>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</si>
  <si>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</si>
  <si>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</si>
  <si>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</si>
  <si>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</si>
  <si>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</si>
  <si>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</si>
  <si>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</si>
  <si>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</si>
  <si>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</si>
  <si>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</si>
  <si>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</si>
  <si>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</si>
  <si>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</si>
  <si>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</si>
  <si>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</si>
  <si>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</si>
  <si>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</si>
  <si>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</si>
  <si>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</si>
  <si>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</si>
  <si>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</si>
  <si>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</si>
  <si>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</si>
  <si>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</si>
  <si>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</si>
  <si>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</si>
  <si>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</si>
  <si>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</si>
  <si>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</si>
  <si>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</si>
  <si>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</si>
  <si>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</si>
  <si>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</si>
  <si>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</si>
  <si>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</si>
  <si>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</si>
  <si>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</si>
  <si>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</si>
  <si>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</si>
  <si>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</si>
  <si>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</si>
  <si>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</si>
  <si>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</si>
  <si>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</si>
  <si>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</si>
  <si>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</si>
  <si>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</si>
  <si>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</si>
  <si>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</si>
  <si>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</si>
  <si>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</si>
  <si>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</si>
  <si>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</si>
  <si>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</si>
  <si>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</si>
  <si>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</si>
  <si>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</si>
  <si>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</si>
  <si>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</si>
  <si>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</si>
  <si>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</si>
  <si>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</si>
  <si>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</si>
  <si>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</si>
  <si>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</si>
  <si>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</si>
  <si>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</si>
  <si>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</si>
  <si>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</si>
  <si>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</si>
  <si>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</si>
  <si>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</si>
  <si>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</si>
  <si>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</si>
  <si>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</si>
  <si>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</si>
  <si>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</si>
  <si>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</si>
  <si>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</si>
  <si>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</si>
  <si>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</si>
  <si>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</si>
  <si>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</si>
  <si>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</si>
  <si>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</si>
  <si>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</si>
  <si>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</si>
  <si>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</si>
  <si>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</si>
  <si>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</si>
  <si>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</si>
  <si>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</si>
  <si>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</si>
  <si>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</si>
  <si>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</si>
  <si>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</si>
  <si>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</si>
  <si>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</si>
  <si>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</si>
  <si>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</si>
  <si>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</si>
  <si>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</si>
  <si>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</si>
  <si>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</si>
  <si>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</si>
  <si>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</si>
  <si>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</si>
  <si>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</si>
  <si>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</si>
  <si>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</si>
  <si>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</si>
  <si>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</si>
  <si>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</si>
  <si>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</si>
  <si>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</si>
  <si>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</si>
  <si>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</si>
  <si>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</si>
  <si>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</si>
  <si>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</si>
  <si>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</si>
  <si>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</si>
  <si>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</si>
  <si>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</si>
  <si>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</si>
  <si>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</si>
  <si>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</si>
  <si>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</si>
  <si>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</si>
  <si>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</si>
  <si>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</si>
  <si>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</si>
  <si>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</si>
  <si>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</si>
  <si>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</si>
  <si>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</si>
  <si>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</si>
  <si>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</si>
  <si>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</si>
  <si>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</si>
  <si>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</si>
  <si>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</si>
  <si>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</si>
  <si>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</si>
  <si>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</si>
  <si>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</si>
  <si>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</si>
  <si>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</si>
  <si>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</si>
  <si>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</si>
  <si>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</si>
  <si>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</si>
  <si>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</si>
  <si>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</si>
  <si>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</si>
  <si>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</si>
  <si>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</si>
  <si>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</si>
  <si>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</si>
  <si>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</si>
  <si>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</si>
  <si>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</si>
  <si>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</si>
  <si>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</si>
  <si>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</si>
  <si>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</si>
  <si>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</si>
  <si>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</si>
  <si>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</si>
  <si>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</si>
  <si>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</si>
  <si>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</si>
  <si>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</si>
  <si>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</si>
  <si>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</si>
  <si>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</si>
  <si>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</si>
  <si>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</si>
  <si>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</si>
  <si>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</si>
  <si>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</si>
  <si>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</si>
  <si>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</si>
  <si>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</si>
  <si>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</si>
  <si>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</si>
  <si>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</si>
  <si>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</si>
  <si>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</si>
  <si>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</si>
  <si>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</si>
  <si>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</si>
  <si>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</si>
  <si>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</si>
  <si>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</si>
  <si>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</si>
  <si>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</si>
  <si>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</si>
  <si>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</si>
  <si>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</si>
  <si>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</si>
  <si>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</si>
  <si>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</si>
  <si>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</si>
  <si>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</si>
  <si>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</si>
  <si>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</si>
  <si>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</si>
  <si>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</si>
  <si>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</si>
  <si>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</si>
  <si>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</si>
  <si>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</si>
  <si>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</si>
  <si>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</si>
  <si>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</si>
  <si>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</si>
  <si>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</si>
  <si>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</si>
  <si>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</si>
  <si>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</si>
  <si>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</si>
  <si>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</si>
  <si>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</si>
  <si>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</si>
  <si>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</si>
  <si>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</si>
  <si>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</si>
  <si>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</si>
  <si>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</si>
  <si>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</si>
  <si>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</si>
  <si>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</si>
  <si>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</si>
  <si>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</si>
  <si>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</si>
  <si>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</si>
  <si>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</si>
  <si>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</si>
  <si>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</si>
  <si>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</si>
  <si>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</si>
  <si>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</si>
  <si>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</si>
  <si>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</si>
  <si>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</si>
  <si>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</si>
  <si>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</si>
  <si>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</si>
  <si>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</si>
  <si>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</si>
  <si>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</si>
  <si>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</si>
  <si>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</si>
  <si>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</si>
  <si>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</si>
  <si>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</si>
  <si>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</si>
  <si>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</si>
  <si>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</si>
  <si>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</si>
  <si>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</si>
  <si>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</si>
  <si>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</si>
  <si>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</si>
  <si>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</si>
  <si>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</si>
  <si>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</si>
  <si>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</si>
  <si>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</si>
  <si>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</si>
  <si>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</si>
  <si>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</si>
  <si>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</si>
  <si>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</si>
  <si>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</si>
  <si>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</si>
  <si>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</si>
  <si>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</si>
  <si>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</si>
  <si>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</si>
  <si>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</si>
  <si>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</si>
  <si>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</si>
  <si>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</si>
  <si>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</si>
  <si>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</si>
  <si>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</si>
  <si>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</si>
  <si>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</si>
  <si>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</si>
  <si>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</si>
  <si>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</si>
  <si>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</si>
  <si>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</si>
  <si>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</si>
  <si>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</si>
  <si>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</si>
  <si>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</si>
  <si>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</si>
  <si>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</si>
  <si>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</si>
  <si>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</si>
  <si>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</si>
  <si>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</si>
  <si>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</si>
  <si>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</si>
  <si>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</si>
  <si>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</si>
  <si>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</si>
  <si>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</si>
  <si>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</si>
  <si>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</si>
  <si>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</si>
  <si>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</si>
  <si>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</si>
  <si>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</si>
  <si>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</si>
  <si>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</si>
  <si>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</si>
  <si>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</si>
  <si>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</si>
  <si>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</si>
  <si>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</si>
  <si>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</si>
  <si>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</si>
  <si>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</si>
  <si>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</si>
  <si>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</si>
  <si>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</si>
  <si>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</si>
  <si>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</si>
  <si>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</si>
  <si>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</si>
  <si>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</si>
  <si>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</si>
  <si>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</si>
  <si>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</si>
  <si>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</si>
  <si>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</si>
  <si>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</si>
  <si>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</si>
  <si>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</si>
  <si>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</si>
  <si>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</si>
  <si>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</si>
  <si>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</si>
  <si>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</si>
  <si>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</si>
  <si>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</si>
  <si>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</si>
  <si>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</si>
  <si>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</si>
  <si>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</si>
  <si>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</si>
  <si>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</si>
  <si>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</si>
  <si>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</si>
  <si>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</si>
  <si>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</si>
  <si>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</si>
  <si>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</si>
  <si>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</si>
  <si>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</si>
  <si>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</si>
  <si>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</si>
  <si>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</si>
  <si>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</si>
  <si>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</si>
  <si>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</si>
  <si>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</si>
  <si>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</si>
  <si>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</si>
  <si>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</si>
  <si>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</si>
  <si>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</si>
  <si>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</si>
  <si>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</si>
  <si>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</si>
  <si>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</si>
  <si>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</si>
  <si>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</si>
  <si>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</si>
  <si>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</si>
  <si>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</si>
  <si>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</si>
  <si>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</si>
  <si>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</si>
  <si>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</si>
  <si>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</si>
  <si>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</si>
  <si>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</si>
  <si>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</si>
  <si>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</si>
  <si>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</si>
  <si>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</si>
  <si>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</si>
  <si>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</si>
  <si>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</si>
  <si>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</si>
  <si>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</si>
  <si>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</si>
  <si>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</si>
  <si>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</si>
  <si>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</si>
  <si>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</si>
  <si>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</si>
  <si>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</si>
  <si>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</si>
  <si>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</si>
  <si>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</si>
  <si>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</si>
  <si>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</si>
  <si>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</si>
  <si>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</si>
  <si>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</si>
  <si>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</si>
  <si>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</si>
  <si>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</si>
  <si>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</si>
  <si>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</si>
  <si>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</si>
  <si>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</si>
  <si>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</si>
  <si>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</si>
  <si>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</si>
  <si>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</si>
  <si>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</si>
  <si>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</si>
  <si>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</si>
  <si>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</si>
  <si>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</si>
  <si>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</si>
  <si>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</si>
  <si>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</si>
  <si>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</si>
  <si>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</si>
  <si>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</si>
  <si>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</si>
  <si>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</si>
  <si>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</si>
  <si>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</si>
  <si>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</si>
  <si>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</si>
  <si>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</si>
  <si>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</si>
  <si>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</si>
  <si>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</si>
  <si>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</si>
  <si>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</si>
  <si>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</si>
  <si>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</si>
  <si>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</si>
  <si>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</si>
  <si>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</si>
  <si>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</si>
  <si>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</si>
  <si>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</si>
  <si>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</si>
  <si>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</si>
  <si>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</si>
  <si>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</si>
  <si>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</si>
  <si>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</si>
  <si>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</si>
  <si>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</si>
  <si>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</si>
  <si>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</si>
  <si>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</si>
  <si>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</si>
  <si>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</si>
  <si>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</si>
  <si>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</si>
  <si>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</si>
  <si>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</si>
  <si>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</si>
  <si>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</si>
  <si>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</si>
  <si>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</si>
  <si>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</si>
  <si>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</si>
  <si>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</si>
  <si>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</si>
  <si>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</si>
  <si>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</si>
  <si>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</si>
  <si>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</si>
  <si>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</si>
  <si>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</si>
  <si>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</si>
  <si>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</si>
  <si>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</si>
  <si>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</si>
  <si>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</si>
  <si>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</si>
  <si>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</si>
  <si>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</si>
  <si>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</si>
  <si>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</si>
  <si>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</si>
  <si>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</si>
  <si>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</si>
  <si>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</si>
  <si>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</si>
  <si>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</si>
  <si>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</si>
  <si>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</si>
  <si>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</si>
  <si>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</si>
  <si>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</si>
  <si>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</si>
  <si>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</si>
  <si>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</si>
  <si>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</si>
  <si>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</si>
  <si>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</si>
  <si>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</si>
  <si>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</si>
  <si>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</si>
  <si>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</si>
  <si>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</si>
  <si>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</si>
  <si>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</si>
  <si>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</si>
  <si>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</si>
  <si>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</si>
  <si>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</si>
  <si>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</si>
  <si>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</si>
  <si>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</si>
  <si>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</si>
  <si>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</si>
  <si>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</si>
  <si>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</si>
  <si>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</si>
  <si>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</si>
  <si>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</si>
  <si>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</si>
  <si>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</si>
  <si>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</si>
  <si>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</si>
  <si>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</si>
  <si>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</si>
  <si>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</si>
  <si>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</si>
  <si>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</si>
  <si>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</si>
  <si>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</si>
  <si>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</si>
  <si>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</si>
  <si>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</si>
  <si>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</si>
  <si>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</si>
  <si>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</si>
  <si>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</si>
  <si>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</si>
  <si>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</si>
  <si>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</si>
  <si>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</si>
  <si>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</si>
  <si>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</si>
  <si>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</si>
  <si>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</si>
  <si>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</si>
  <si>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</si>
  <si>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</si>
  <si>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</si>
  <si>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</si>
  <si>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</si>
  <si>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</si>
  <si>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</si>
  <si>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</si>
  <si>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</si>
  <si>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</si>
  <si>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</si>
  <si>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</si>
  <si>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</si>
  <si>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</si>
  <si>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</si>
  <si>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</si>
  <si>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</si>
  <si>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</si>
  <si>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</si>
  <si>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</si>
  <si>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</si>
  <si>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</si>
  <si>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</si>
  <si>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</si>
  <si>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</si>
  <si>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</si>
  <si>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</si>
  <si>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</si>
  <si>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</si>
  <si>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</si>
  <si>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</si>
  <si>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</si>
  <si>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</si>
  <si>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</si>
  <si>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</si>
  <si>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</si>
  <si>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</si>
  <si>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</si>
  <si>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</si>
  <si>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</si>
  <si>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</si>
  <si>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</si>
  <si>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</si>
  <si>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</si>
  <si>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</si>
  <si>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</si>
  <si>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</si>
  <si>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</si>
  <si>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</si>
  <si>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</si>
  <si>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</si>
  <si>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</si>
  <si>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</si>
  <si>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</si>
  <si>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</si>
  <si>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</si>
  <si>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</si>
  <si>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</si>
  <si>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</si>
  <si>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</si>
  <si>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</si>
  <si>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</si>
  <si>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</si>
  <si>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</si>
  <si>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</si>
  <si>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</si>
  <si>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</si>
  <si>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</si>
  <si>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</si>
  <si>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</si>
  <si>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</si>
  <si>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</si>
  <si>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</si>
  <si>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</si>
  <si>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</si>
  <si>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</si>
  <si>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</si>
  <si>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</si>
  <si>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</si>
  <si>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</si>
  <si>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</si>
  <si>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</si>
  <si>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</si>
  <si>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</si>
  <si>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</si>
  <si>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</si>
  <si>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</si>
  <si>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</si>
  <si>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</si>
  <si>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</si>
  <si>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</si>
  <si>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</si>
  <si>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</si>
  <si>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</si>
  <si>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</si>
  <si>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</si>
  <si>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</si>
  <si>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</si>
  <si>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</si>
  <si>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</si>
  <si>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</si>
  <si>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</si>
  <si>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</si>
  <si>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</si>
  <si>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</si>
  <si>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</si>
  <si>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</si>
  <si>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</si>
  <si>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</si>
  <si>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</si>
  <si>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</si>
  <si>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</si>
  <si>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</si>
  <si>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</si>
  <si>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</si>
  <si>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</si>
  <si>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</si>
  <si>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</si>
  <si>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</si>
  <si>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</si>
  <si>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</si>
  <si>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</si>
  <si>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</si>
  <si>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</si>
  <si>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</si>
  <si>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</si>
  <si>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</si>
  <si>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</si>
  <si>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</si>
  <si>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</si>
  <si>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</si>
  <si>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</si>
  <si>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</si>
  <si>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</si>
  <si>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</si>
  <si>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</si>
  <si>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</si>
  <si>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</si>
  <si>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</si>
  <si>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</si>
  <si>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</si>
  <si>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</si>
  <si>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</si>
  <si>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</si>
  <si>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</si>
  <si>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</si>
  <si>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</si>
  <si>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</si>
  <si>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</si>
  <si>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</si>
  <si>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</si>
  <si>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</si>
  <si>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</si>
  <si>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</si>
  <si>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</si>
  <si>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</si>
  <si>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</si>
  <si>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</si>
  <si>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</si>
  <si>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</si>
  <si>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</si>
  <si>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</si>
  <si>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</si>
  <si>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</si>
  <si>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</si>
  <si>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</si>
  <si>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</si>
  <si>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</si>
  <si>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</si>
  <si>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</si>
  <si>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</si>
  <si>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</si>
  <si>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</si>
  <si>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</si>
  <si>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</si>
  <si>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</si>
  <si>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</si>
  <si>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</si>
  <si>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</si>
  <si>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</si>
  <si>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</si>
  <si>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</si>
  <si>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</si>
  <si>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</si>
  <si>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</si>
  <si>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</si>
  <si>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</si>
  <si>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</si>
  <si>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</si>
  <si>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</si>
  <si>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</si>
  <si>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</si>
  <si>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</si>
  <si>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</si>
  <si>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</si>
  <si>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</si>
  <si>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</si>
  <si>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</si>
  <si>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</si>
  <si>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</si>
  <si>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</si>
  <si>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</si>
  <si>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</si>
  <si>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</si>
  <si>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</si>
  <si>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</si>
  <si>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</si>
  <si>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</si>
  <si>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</si>
  <si>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</si>
  <si>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</si>
  <si>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</si>
  <si>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</si>
  <si>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</si>
  <si>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</si>
  <si>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</si>
  <si>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</si>
  <si>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</si>
  <si>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</si>
  <si>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</si>
  <si>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</si>
  <si>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</si>
  <si>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</si>
  <si>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</si>
  <si>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</si>
  <si>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</si>
  <si>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</si>
  <si>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</si>
  <si>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</si>
  <si>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</si>
  <si>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</si>
  <si>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</si>
  <si>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</si>
  <si>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</si>
  <si>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</si>
  <si>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</si>
  <si>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</si>
  <si>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</si>
  <si>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</si>
  <si>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</si>
  <si>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</si>
  <si>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</si>
  <si>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</si>
  <si>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</si>
  <si>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</si>
  <si>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</si>
  <si>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</si>
  <si>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</si>
  <si>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</si>
  <si>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</si>
  <si>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</si>
  <si>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</si>
  <si>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</si>
  <si>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</si>
  <si>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</si>
  <si>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</si>
  <si>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</si>
  <si>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</si>
  <si>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</si>
  <si>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</si>
  <si>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</si>
  <si>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</si>
  <si>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</si>
  <si>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</si>
  <si>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</si>
  <si>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</si>
  <si>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</si>
  <si>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</si>
  <si>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</si>
  <si>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</si>
  <si>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</si>
  <si>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</si>
  <si>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</si>
  <si>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</si>
  <si>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</si>
  <si>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</si>
  <si>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</si>
  <si>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</si>
  <si>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</si>
  <si>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</si>
  <si>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</si>
  <si>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</si>
  <si>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</si>
  <si>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</si>
  <si>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</si>
  <si>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</si>
  <si>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</si>
  <si>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</si>
  <si>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</si>
  <si>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</si>
  <si>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</si>
  <si>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</si>
  <si>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</si>
  <si>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</si>
  <si>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</si>
  <si>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</si>
  <si>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</si>
  <si>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</si>
  <si>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</si>
  <si>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</si>
  <si>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</si>
  <si>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</si>
  <si>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</si>
  <si>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</si>
  <si>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</si>
  <si>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</si>
  <si>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</si>
  <si>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</si>
  <si>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</si>
  <si>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</si>
  <si>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</si>
  <si>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</si>
  <si>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</si>
  <si>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</si>
  <si>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</si>
  <si>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</si>
  <si>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</si>
  <si>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</si>
  <si>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</si>
  <si>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</si>
  <si>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</si>
  <si>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</si>
  <si>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</si>
  <si>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</si>
  <si>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</si>
  <si>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</si>
  <si>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</si>
  <si>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</si>
  <si>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</si>
  <si>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</si>
  <si>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</si>
  <si>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</si>
  <si>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</si>
  <si>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</si>
  <si>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</si>
  <si>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</si>
  <si>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</si>
  <si>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</si>
  <si>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</si>
  <si>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</si>
  <si>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</si>
  <si>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</si>
  <si>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</si>
  <si>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</si>
  <si>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</si>
  <si>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</si>
  <si>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</si>
  <si>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</si>
  <si>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</si>
  <si>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</si>
  <si>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</si>
  <si>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</si>
  <si>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</si>
  <si>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</si>
  <si>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</si>
  <si>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</si>
  <si>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</si>
  <si>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</si>
  <si>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</si>
  <si>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</si>
  <si>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</si>
  <si>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</si>
  <si>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</si>
  <si>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</si>
  <si>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</si>
  <si>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</si>
  <si>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</si>
  <si>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</si>
  <si>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</si>
  <si>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</si>
  <si>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</si>
  <si>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</si>
  <si>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</si>
  <si>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</si>
  <si>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</si>
  <si>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</si>
  <si>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</si>
  <si>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</si>
  <si>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</si>
  <si>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</si>
  <si>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</si>
  <si>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</si>
  <si>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</si>
  <si>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</si>
  <si>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</si>
  <si>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</si>
  <si>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</si>
  <si>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</si>
  <si>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</si>
  <si>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</si>
  <si>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</si>
  <si>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</si>
  <si>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</si>
  <si>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</si>
  <si>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</si>
  <si>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</si>
  <si>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</si>
  <si>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</si>
  <si>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</si>
  <si>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</si>
  <si>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</si>
  <si>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</si>
  <si>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</si>
  <si>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</si>
  <si>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</si>
  <si>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</si>
  <si>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</si>
  <si>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</si>
  <si>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</si>
  <si>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</si>
  <si>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</si>
  <si>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</si>
  <si>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</si>
  <si>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</si>
  <si>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</si>
  <si>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</si>
  <si>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</si>
  <si>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</si>
  <si>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</si>
  <si>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</si>
  <si>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</si>
  <si>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</si>
  <si>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</si>
  <si>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</si>
  <si>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</si>
  <si>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</si>
  <si>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</si>
  <si>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</si>
  <si>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</si>
  <si>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</si>
  <si>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</si>
  <si>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</si>
  <si>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</si>
  <si>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</si>
  <si>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</si>
  <si>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</si>
  <si>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</si>
  <si>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</si>
  <si>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</si>
  <si>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</si>
  <si>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</si>
  <si>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</si>
  <si>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</si>
  <si>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</si>
  <si>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</si>
  <si>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</si>
  <si>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</si>
  <si>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</si>
  <si>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</si>
  <si>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</si>
  <si>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</si>
  <si>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</si>
  <si>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</si>
  <si>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</si>
  <si>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</si>
  <si>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</si>
  <si>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</si>
  <si>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</si>
  <si>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</si>
  <si>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</si>
  <si>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</si>
  <si>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</si>
  <si>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</si>
  <si>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</si>
  <si>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</si>
  <si>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</si>
  <si>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</si>
  <si>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</si>
  <si>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</si>
  <si>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</si>
  <si>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</si>
  <si>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</si>
  <si>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</si>
  <si>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</si>
  <si>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</si>
  <si>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</si>
  <si>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</si>
  <si>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</si>
  <si>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</si>
  <si>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</si>
  <si>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</si>
  <si>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</si>
  <si>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</si>
  <si>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</si>
  <si>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</si>
  <si>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</si>
  <si>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</si>
  <si>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</si>
  <si>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</si>
  <si>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</si>
  <si>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</si>
  <si>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</si>
  <si>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</si>
  <si>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</si>
  <si>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</si>
  <si>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</si>
  <si>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</si>
  <si>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</si>
  <si>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</si>
  <si>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</si>
  <si>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</si>
  <si>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</si>
  <si>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</si>
  <si>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</si>
  <si>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</si>
  <si>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</si>
  <si>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</si>
  <si>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</si>
  <si>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</si>
  <si>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</si>
  <si>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</si>
  <si>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</si>
  <si>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</si>
  <si>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</si>
  <si>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</si>
  <si>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</si>
  <si>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</si>
  <si>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</si>
  <si>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</si>
  <si>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</si>
  <si>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</si>
  <si>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</si>
  <si>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</si>
  <si>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</si>
  <si>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</si>
  <si>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</si>
  <si>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</si>
  <si>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</si>
  <si>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</si>
  <si>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</si>
  <si>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</si>
  <si>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</si>
  <si>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</si>
  <si>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</si>
  <si>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</si>
  <si>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</si>
  <si>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</si>
  <si>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</si>
  <si>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</si>
  <si>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</si>
  <si>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</si>
  <si>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</si>
  <si>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</si>
  <si>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</si>
  <si>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</si>
  <si>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</si>
  <si>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</si>
  <si>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</si>
  <si>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</si>
  <si>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</si>
  <si>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</si>
  <si>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</si>
  <si>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</si>
  <si>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</si>
  <si>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</si>
  <si>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</si>
  <si>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</si>
  <si>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</si>
  <si>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</si>
  <si>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</si>
  <si>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</si>
  <si>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</si>
  <si>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</si>
  <si>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</si>
  <si>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</si>
  <si>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</si>
  <si>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</si>
  <si>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</si>
  <si>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</si>
  <si>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</si>
  <si>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</si>
  <si>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</si>
  <si>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</si>
  <si>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</si>
  <si>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</si>
  <si>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</si>
  <si>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</si>
  <si>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</si>
  <si>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</si>
  <si>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</si>
  <si>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</si>
  <si>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</si>
  <si>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</si>
  <si>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</si>
  <si>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</si>
  <si>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</si>
  <si>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</si>
  <si>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</si>
  <si>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</si>
  <si>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</si>
  <si>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</si>
  <si>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</si>
  <si>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</si>
  <si>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</si>
  <si>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</si>
  <si>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</si>
  <si>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</si>
  <si>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</si>
  <si>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</si>
  <si>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</si>
  <si>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</si>
  <si>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</si>
  <si>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</si>
  <si>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</si>
  <si>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</si>
  <si>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</si>
  <si>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</si>
  <si>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</si>
  <si>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</si>
  <si>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</si>
  <si>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</si>
  <si>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</si>
  <si>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</si>
  <si>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</si>
  <si>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</si>
  <si>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</si>
  <si>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</si>
  <si>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</si>
  <si>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</si>
  <si>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</si>
  <si>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</si>
  <si>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</si>
  <si>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</si>
  <si>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</si>
  <si>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</si>
  <si>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</si>
  <si>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</si>
  <si>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</si>
  <si>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</si>
  <si>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</si>
  <si>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</si>
  <si>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</si>
  <si>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</si>
  <si>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</si>
  <si>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</si>
  <si>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</si>
  <si>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</si>
  <si>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</si>
  <si>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</si>
  <si>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</si>
  <si>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</si>
  <si>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</si>
  <si>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</si>
  <si>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</si>
  <si>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</si>
  <si>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</si>
  <si>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</si>
  <si>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</si>
  <si>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</si>
  <si>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</si>
  <si>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</si>
  <si>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</si>
  <si>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</si>
  <si>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</si>
  <si>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</si>
  <si>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</si>
  <si>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</si>
  <si>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</si>
  <si>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</si>
  <si>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</si>
  <si>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</si>
  <si>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</si>
  <si>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</si>
  <si>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</si>
  <si>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</si>
  <si>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</si>
  <si>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</si>
  <si>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</si>
  <si>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</si>
  <si>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</si>
  <si>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</si>
  <si>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</si>
  <si>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</si>
  <si>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</si>
  <si>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</si>
  <si>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</si>
  <si>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</si>
  <si>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</si>
  <si>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</si>
  <si>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</si>
  <si>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</si>
  <si>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</si>
  <si>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</si>
  <si>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</si>
  <si>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</si>
  <si>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</si>
  <si>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</si>
  <si>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</si>
  <si>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</si>
  <si>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</si>
  <si>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</si>
  <si>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</si>
  <si>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</si>
  <si>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</si>
  <si>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</si>
  <si>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</si>
  <si>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</si>
  <si>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</si>
  <si>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</si>
  <si>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</si>
  <si>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</si>
  <si>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</si>
  <si>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</si>
  <si>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</si>
  <si>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</si>
  <si>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</si>
  <si>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</si>
  <si>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</si>
  <si>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</si>
  <si>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</si>
  <si>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</si>
  <si>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</si>
  <si>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</si>
  <si>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</si>
  <si>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</si>
  <si>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</si>
  <si>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</si>
  <si>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</si>
  <si>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</si>
  <si>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</si>
  <si>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</si>
  <si>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</si>
  <si>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</si>
  <si>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</si>
  <si>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</si>
  <si>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</si>
  <si>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</si>
  <si>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</si>
  <si>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</si>
  <si>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</si>
  <si>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</si>
  <si>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</si>
  <si>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</si>
  <si>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</si>
  <si>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</si>
  <si>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</si>
  <si>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</si>
  <si>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</si>
  <si>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</si>
  <si>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</si>
  <si>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</si>
  <si>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</si>
  <si>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</si>
  <si>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</si>
  <si>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</si>
  <si>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</si>
  <si>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</si>
  <si>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</si>
  <si>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</si>
  <si>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</si>
  <si>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</si>
  <si>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</si>
  <si>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</si>
  <si>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</si>
  <si>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</si>
  <si>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</si>
  <si>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</si>
  <si>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</si>
  <si>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</si>
  <si>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</si>
  <si>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</si>
  <si>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</si>
  <si>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</si>
  <si>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</si>
  <si>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</si>
  <si>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</si>
  <si>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</si>
  <si>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</si>
  <si>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</si>
  <si>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</si>
  <si>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</si>
  <si>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</si>
  <si>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</si>
  <si>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</si>
  <si>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</si>
  <si>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</si>
  <si>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</si>
  <si>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</si>
  <si>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</si>
  <si>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</si>
  <si>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</si>
  <si>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</si>
  <si>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</si>
  <si>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</si>
  <si>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</si>
  <si>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</si>
  <si>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</si>
  <si>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</si>
  <si>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</si>
  <si>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</si>
  <si>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</si>
  <si>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</si>
  <si>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</si>
  <si>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</si>
  <si>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</si>
  <si>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</si>
  <si>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</si>
  <si>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</si>
  <si>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</si>
  <si>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</si>
  <si>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</si>
  <si>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</si>
  <si>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</si>
  <si>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</si>
  <si>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</si>
  <si>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</si>
  <si>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</si>
  <si>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</si>
  <si>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</si>
  <si>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</si>
  <si>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</si>
  <si>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</si>
  <si>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</si>
  <si>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</si>
  <si>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</si>
  <si>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</si>
  <si>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</si>
  <si>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</si>
  <si>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</si>
  <si>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</si>
  <si>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</si>
  <si>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</si>
  <si>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</si>
  <si>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</si>
  <si>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</si>
  <si>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</si>
  <si>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</si>
  <si>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</si>
  <si>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</si>
  <si>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</si>
  <si>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</si>
  <si>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</si>
  <si>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</si>
  <si>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</si>
  <si>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</si>
  <si>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</si>
  <si>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</si>
  <si>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</si>
  <si>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</si>
  <si>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</si>
  <si>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</si>
  <si>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</si>
  <si>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</si>
  <si>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</si>
  <si>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</si>
  <si>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</si>
  <si>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</si>
  <si>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</si>
  <si>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</si>
  <si>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</si>
  <si>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</si>
  <si>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</si>
  <si>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</si>
  <si>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</si>
  <si>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</si>
  <si>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</si>
  <si>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</si>
  <si>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</si>
  <si>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</si>
  <si>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</si>
  <si>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</si>
  <si>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</si>
  <si>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</si>
  <si>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</si>
  <si>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</si>
  <si>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</si>
  <si>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</si>
  <si>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</si>
  <si>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</si>
  <si>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</si>
  <si>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</si>
  <si>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</si>
  <si>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</si>
  <si>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</si>
  <si>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</si>
  <si>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</si>
  <si>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</si>
  <si>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</si>
  <si>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</si>
  <si>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</si>
  <si>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</si>
  <si>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</si>
  <si>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</si>
  <si>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</si>
  <si>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</si>
  <si>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</si>
  <si>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</si>
  <si>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</si>
  <si>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</si>
  <si>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</si>
  <si>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</si>
  <si>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</si>
  <si>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</si>
  <si>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</si>
  <si>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</si>
  <si>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</si>
  <si>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</si>
  <si>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</si>
  <si>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</si>
  <si>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</si>
  <si>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</si>
  <si>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</si>
  <si>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</si>
  <si>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</si>
  <si>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</si>
  <si>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</si>
  <si>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</si>
  <si>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</si>
  <si>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</si>
  <si>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</si>
  <si>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</si>
  <si>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</si>
  <si>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</si>
  <si>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</si>
  <si>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</si>
  <si>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</si>
  <si>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</si>
  <si>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</si>
  <si>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</si>
  <si>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</si>
  <si>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</si>
  <si>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</si>
  <si>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</si>
  <si>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</si>
  <si>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</si>
  <si>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</si>
  <si>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</si>
  <si>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</si>
  <si>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</si>
  <si>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</si>
  <si>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</si>
  <si>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</si>
  <si>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</si>
  <si>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</si>
  <si>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</si>
  <si>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</si>
  <si>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</si>
  <si>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</si>
  <si>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</si>
  <si>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</si>
  <si>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</si>
  <si>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</si>
  <si>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</si>
  <si>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</si>
  <si>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</si>
  <si>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</si>
  <si>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</si>
  <si>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</si>
  <si>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</si>
  <si>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</si>
  <si>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</si>
  <si>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</si>
  <si>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</si>
  <si>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</si>
  <si>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</si>
  <si>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</si>
  <si>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</si>
  <si>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</si>
  <si>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</si>
  <si>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</si>
  <si>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</si>
  <si>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</si>
  <si>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</si>
  <si>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</si>
  <si>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</si>
  <si>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</si>
  <si>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</si>
  <si>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</si>
  <si>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</si>
  <si>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</si>
  <si>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</si>
  <si>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</si>
  <si>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</si>
  <si>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</si>
  <si>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</si>
  <si>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</si>
  <si>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</si>
  <si>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</si>
  <si>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</si>
  <si>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</si>
  <si>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</si>
  <si>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</si>
  <si>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</si>
  <si>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</si>
  <si>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</si>
  <si>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</si>
  <si>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</si>
  <si>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</si>
  <si>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</si>
  <si>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</si>
  <si>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</si>
  <si>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</si>
  <si>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</si>
  <si>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</si>
  <si>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</si>
  <si>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</si>
  <si>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</si>
  <si>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</si>
  <si>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</si>
  <si>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</si>
  <si>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</si>
  <si>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</si>
  <si>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</si>
  <si>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</si>
  <si>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</si>
  <si>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</si>
  <si>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</si>
  <si>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</si>
  <si>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</si>
  <si>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</si>
  <si>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</si>
  <si>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</si>
  <si>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</si>
  <si>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</si>
  <si>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</si>
  <si>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</si>
  <si>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</si>
  <si>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</si>
  <si>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</si>
  <si>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</si>
  <si>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</si>
  <si>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</si>
  <si>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</si>
  <si>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</si>
  <si>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</si>
  <si>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</si>
  <si>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</si>
  <si>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</si>
  <si>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</si>
  <si>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</si>
  <si>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</si>
  <si>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</si>
  <si>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</si>
  <si>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</si>
  <si>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</si>
  <si>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</si>
  <si>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</si>
  <si>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</si>
  <si>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</si>
  <si>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</si>
  <si>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</si>
  <si>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</si>
  <si>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</si>
  <si>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</si>
  <si>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</si>
  <si>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</si>
  <si>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</si>
  <si>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</si>
  <si>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</si>
  <si>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</si>
  <si>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</si>
  <si>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</si>
  <si>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</si>
  <si>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</si>
  <si>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</si>
  <si>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</si>
  <si>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</si>
  <si>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</si>
  <si>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</si>
  <si>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</si>
  <si>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</si>
  <si>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</si>
  <si>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</si>
  <si>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</si>
  <si>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</si>
  <si>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</si>
  <si>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</si>
  <si>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</si>
  <si>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</si>
  <si>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</si>
  <si>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</si>
  <si>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</si>
  <si>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</si>
  <si>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</si>
  <si>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</si>
  <si>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</si>
  <si>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</si>
  <si>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</si>
  <si>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</si>
  <si>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</si>
  <si>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</si>
  <si>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</si>
  <si>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</si>
  <si>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</si>
  <si>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</si>
  <si>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</si>
  <si>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</si>
  <si>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</si>
  <si>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</si>
  <si>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</si>
  <si>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</si>
  <si>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</si>
  <si>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</si>
  <si>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</si>
  <si>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</si>
  <si>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</si>
  <si>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</si>
  <si>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</si>
  <si>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</si>
  <si>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</si>
  <si>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</si>
  <si>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</si>
  <si>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</si>
  <si>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</si>
  <si>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PCM-20251021-00000713</t>
  </si>
  <si>
    <t>PCM-20251021-00000844</t>
  </si>
  <si>
    <t>ETA 60 min</t>
  </si>
  <si>
    <t>PCM-20251021-00000806</t>
  </si>
  <si>
    <t>ETA 10 Min</t>
  </si>
  <si>
    <t xml:space="preserve"> PCM-20250215-00000830 </t>
  </si>
  <si>
    <t>LTE site still down and  site located in aramco area access issue need special permission</t>
  </si>
  <si>
    <t>NO PCM</t>
  </si>
  <si>
    <t>EM team on the way to saving HUB site TFBH0840</t>
  </si>
  <si>
    <t>PCM-20251021-00000980</t>
  </si>
  <si>
    <t>EM team on the way need 90 Min</t>
  </si>
  <si>
    <t>PCM-20251021-00001053</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</si>
  <si>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</si>
  <si>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</si>
  <si>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</si>
  <si>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</si>
  <si>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</si>
  <si>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</si>
  <si>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</si>
  <si>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</si>
  <si>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</si>
  <si>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PCM-20251021-00001033</t>
  </si>
  <si>
    <t xml:space="preserve">ETA 45 MINS </t>
  </si>
  <si>
    <t>PCM-20251021-00001036</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</si>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</sst>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7" dataDxfId="156" headerRowBorderDxfId="154" tableBorderDxfId="155" totalsRowBorderDxfId="153">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1" totalsRowShown="0" headerRowDxfId="64" dataDxfId="63" headerRowBorderDxfId="61" tableBorderDxfId="62">
  <autoFilter ref="A1:L11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8" dataDxfId="47" headerRowBorderDxfId="45" tableBorderDxfId="46" totalsRowBorderDxfId="44">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288.48769386573986</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45951.436119791666</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45951.436119791666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45951.436119791666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45951.436119791666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45951.436119791666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45951.436119791666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45951.436119791666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45951.436119791666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45951.436119791666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45951.436119791666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45951.436119791666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45951.436119791666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45951.436119791666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45951.436119791666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45951.436119791666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45951.436119791666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45951.436119791666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45951.436119791666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45951.436119791666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45951.436119791666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45951.436119791666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45951.436119791666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45951.436119791666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45951.436119791666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45951.436119791666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45951.436119791666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45951.436119791666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45951.436119791666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45951.436119791666</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45951.436119791666</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45951.436119791666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45951.436119791666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45951.436119791666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45951.436119791666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45951.436119791666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45951.436119791666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45951.436119791666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45951.436119791666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45951.436119791666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45951.436119791666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45951.436119791666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45951.436119791666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45951.436119791666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45951.436119791666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45951.436119791666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45951.436119791666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45951.436119791666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45951.436119791666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45951.436119791666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45951.436119791666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45951.436119791666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45951.436119791666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45951.436119791666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45951.436119791666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45951.436119791666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45951.436119791666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45951.436119791666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45951.436119791666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45951.436119791666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45951.436119791666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45951.436119791666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45951.436119791666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45951.436119791666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45951.436119791666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45951.436119791666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45951.436119791666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45951.436119791666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45951.436119791666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45951.436119791666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45951.436119791666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45951.436119791666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45951.436119791666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45951.436119791666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45951.436119791666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45951.436119791666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45951.436119791666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45951.436119791666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45951.436119791666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45951.436119791666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45951.436119791666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45951.436119791666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45951.436119791666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45951.436119791666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45951.436119791666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45951.436119791666</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45951.436119791666</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8D557A13-49B9-4069-9B22-5E85F46AED0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144.70903645833459</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126.43628182870452</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6.9403443287010305</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39086</v>
      </c>
      <c r="B6" s="18" t="str">
        <f>IFERROR(VLOOKUP(D6,DB!A:K,11,0),"")</f>
        <v>R2</v>
      </c>
      <c r="C6" s="64">
        <v>1</v>
      </c>
      <c r="D6" s="18" t="s">
        <v>26702</v>
      </c>
      <c r="E6" s="116" t="s">
        <v>38998</v>
      </c>
      <c r="F6" s="117">
        <v>45951.306342592594</v>
      </c>
      <c r="G6" s="118">
        <f ca="1">IFERROR(NOW()-F6,"-")</f>
        <v>0.12977719907212304</v>
      </c>
      <c r="H6" s="117">
        <v>45951.299398148149</v>
      </c>
      <c r="I6" s="18" t="str">
        <f>IFERROR(VLOOKUP(D6,DB!A:F,6,0),"")</f>
        <v>SCECO</v>
      </c>
      <c r="J6" s="18" t="str">
        <f>IFERROR(VLOOKUP(D6,DB!A:G,7,0),"")</f>
        <v>Dead</v>
      </c>
      <c r="K6" s="19" t="s">
        <v>39087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39088</v>
      </c>
      <c r="B7" s="18" t="str">
        <f>IFERROR(VLOOKUP(D7,DB!A:K,11,0),"")</f>
        <v>R2</v>
      </c>
      <c r="C7" s="64">
        <v>1</v>
      </c>
      <c r="D7" s="18" t="s">
        <v>25790</v>
      </c>
      <c r="E7" s="116" t="s">
        <v>38998</v>
      </c>
      <c r="F7" s="117">
        <v>45951.298032407409</v>
      </c>
      <c r="G7" s="118">
        <f ca="1">IFERROR(NOW()-F7,"-")</f>
        <v>0.13808738425723277</v>
      </c>
      <c r="H7" s="117">
        <v>45951.293171296296</v>
      </c>
      <c r="I7" s="18" t="str">
        <f>IFERROR(VLOOKUP(D7,DB!A:F,6,0),"")</f>
        <v>SCECO</v>
      </c>
      <c r="J7" s="18" t="str">
        <f>IFERROR(VLOOKUP(D7,DB!A:G,7,0),"")</f>
        <v>Dead</v>
      </c>
      <c r="K7" s="19" t="s">
        <v>39087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39089</v>
      </c>
      <c r="B8" s="18" t="str">
        <f>IFERROR(VLOOKUP(D8,DB!A:K,11,0),"")</f>
        <v>R2</v>
      </c>
      <c r="C8" s="18">
        <v>2</v>
      </c>
      <c r="D8" s="18" t="s">
        <v>25409</v>
      </c>
      <c r="E8" s="116" t="s">
        <v>38998</v>
      </c>
      <c r="F8" s="117">
        <v>45951.34820601852</v>
      </c>
      <c r="G8" s="118">
        <f ca="1">IFERROR(NOW()-F8,"-")</f>
        <v>8.7913773146283347E-2</v>
      </c>
      <c r="H8" s="117">
        <v>45951.339699074073</v>
      </c>
      <c r="I8" s="18" t="str">
        <f>IFERROR(VLOOKUP(D8,DB!A:F,6,0),"")</f>
        <v>SCECO</v>
      </c>
      <c r="J8" s="18" t="str">
        <f>IFERROR(VLOOKUP(D8,DB!A:G,7,0),"")</f>
        <v>Vandalized</v>
      </c>
      <c r="K8" s="19" t="s">
        <v>39090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45951.436119791666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45951.436119791666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45951.436119791666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45951.436119791666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45951.436119791666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45951.436119791666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45951.436119791666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45951.436119791666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45951.436119791666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45951.436119791666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45951.436119791666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45951.436119791666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45951.436119791666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45951.436119791666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45951.436119791666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45951.436119791666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45951.436119791666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45951.436119791666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45951.436119791666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45951.436119791666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45951.436119791666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45951.436119791666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45951.436119791666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45951.436119791666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45951.436119791666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45951.436119791666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45951.436119791666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45951.436119791666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45951.436119791666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45951.436119791666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45951.436119791666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45951.436119791666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45951.436119791666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45951.436119791666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45951.436119791666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45951.436119791666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45951.436119791666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45951.436119791666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45951.436119791666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45951.436119791666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45951.436119791666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45951.436119791666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45951.436119791666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45951.436119791666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45951.436119791666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45951.436119791666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45951.436119791666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45951.436119791666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45951.436119791666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45951.436119791666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45951.436119791666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45951.436119791666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45951.436119791666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45951.436119791666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45951.436119791666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45951.436119791666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45951.436119791666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45951.436119791666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45951.436119791666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45951.436119791666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45951.436119791666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45951.436119791666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45951.436119791666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45951.436119791666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45951.436119791666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45951.436119791666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45951.436119791666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45951.436119791666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39091</v>
      </c>
      <c r="B2" s="64" t="str">
        <f>IFERROR(VLOOKUP(D2,DB!A:K,11,0),"")</f>
        <v>R3</v>
      </c>
      <c r="C2" s="18">
        <v>2</v>
      </c>
      <c r="D2" s="18" t="s">
        <v>22581</v>
      </c>
      <c r="E2" s="18" t="s">
        <v>38998</v>
      </c>
      <c r="F2" s="20">
        <v>45951.328402777777</v>
      </c>
      <c r="G2" s="21">
        <f t="shared" ref="G2:G38" ca="1" si="0">IFERROR(NOW()-F2,"-")</f>
        <v>0.10771701388875954</v>
      </c>
      <c r="H2" s="22">
        <v>45951.318101851852</v>
      </c>
      <c r="I2" s="19" t="str">
        <f>IFERROR(VLOOKUP(D2,DB!A:F,6,0),"")</f>
        <v>SCECO</v>
      </c>
      <c r="J2" s="18" t="str">
        <f>IFERROR(VLOOKUP(D2,DB!A:G,7,0),"")</f>
        <v>Dead</v>
      </c>
      <c r="K2" s="47" t="s">
        <v>39092</v>
      </c>
      <c r="L2" s="23" t="str">
        <f>IFERROR(VLOOKUP(D2,DB!A:I,9,0),"")</f>
        <v>Latis</v>
      </c>
    </row>
    <row r="3" spans="1:13" ht="15" customHeight="1">
      <c r="A3" s="19"/>
      <c r="B3" s="64" t="str">
        <f>IFERROR(VLOOKUP(D3,DB!A:K,11,0),"")</f>
        <v/>
      </c>
      <c r="C3" s="18"/>
      <c r="D3" s="18"/>
      <c r="E3" s="18"/>
      <c r="F3" s="20"/>
      <c r="G3" s="21">
        <f t="shared" ca="1" si="0"/>
        <v>45951.436119791666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45951.436119791666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45951.436119791666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45951.436119791666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45951.436119791666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45951.436119791666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45951.436119791666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45951.436119791666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45951.436119791666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45951.436119791666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45951.436119791666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45951.436119791666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45951.436119791666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45951.436119791666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45951.436119791666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45951.436119791666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45951.436119791666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45951.436119791666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45951.436119791666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45951.436119791666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45951.436119791666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45951.436119791666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45951.436119791666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45951.436119791666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45951.436119791666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45951.436119791666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45951.436119791666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45951.436119791666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45951.436119791666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45951.436119791666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45951.436119791666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45951.436119791666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45951.436119791666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45951.436119791666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45951.436119791666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45951.436119791666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ref="G39:G102" ca="1" si="1">IFERROR(NOW()-F39,"-")</f>
        <v>45951.436119791666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45951.436119791666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45951.436119791666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45951.436119791666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45951.436119791666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45951.436119791666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45951.436119791666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45951.436119791666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45951.436119791666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45951.436119791666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45951.436119791666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45951.436119791666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45951.436119791666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45951.436119791666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45951.436119791666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45951.436119791666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45951.436119791666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45951.436119791666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45951.436119791666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45951.436119791666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45951.436119791666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45951.436119791666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45951.436119791666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45951.436119791666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45951.436119791666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45951.436119791666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45951.436119791666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45951.436119791666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45951.436119791666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45951.436119791666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45951.436119791666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45951.436119791666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45951.436119791666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45951.436119791666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45951.436119791666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45951.436119791666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45951.436119791666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45951.436119791666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45951.436119791666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45951.436119791666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45951.436119791666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45951.436119791666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45951.436119791666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45951.436119791666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45951.436119791666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45951.436119791666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45951.436119791666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45951.436119791666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45951.436119791666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45951.436119791666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45951.436119791666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45951.436119791666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45951.436119791666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45951.436119791666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45951.436119791666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45951.436119791666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45951.436119791666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45951.436119791666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45951.436119791666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45951.436119791666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45951.436119791666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45951.436119791666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45951.436119791666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45951.436119791666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ref="G103:G166" ca="1" si="2">IFERROR(NOW()-F103,"-")</f>
        <v>45951.436119791666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45951.436119791666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45951.436119791666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45951.436119791666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45951.436119791666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45951.436119791666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45951.436119791666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45951.436119791666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45951.436119791666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45951.436119791666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45951.436119791666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45951.436119791666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45951.436119791666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45951.436119791666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45951.436119791666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45951.436119791666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45951.436119791666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45951.436119791666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45951.436119791666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45951.436119791666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45951.436119791666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45951.436119791666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45951.436119791666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45951.436119791666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45951.436119791666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45951.436119791666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45951.436119791666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45951.436119791666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45951.436119791666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45951.436119791666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45951.436119791666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45951.436119791666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45951.436119791666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45951.436119791666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45951.436119791666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45951.436119791666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45951.436119791666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45951.436119791666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45951.436119791666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45951.436119791666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45951.436119791666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45951.436119791666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45951.436119791666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45951.436119791666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45951.436119791666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45951.436119791666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45951.436119791666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45951.436119791666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45951.436119791666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45951.436119791666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45951.436119791666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45951.436119791666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45951.436119791666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45951.436119791666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45951.436119791666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45951.436119791666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45951.436119791666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45951.436119791666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45951.436119791666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45951.436119791666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45951.436119791666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45951.436119791666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45951.436119791666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45951.436119791666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ref="G167:G230" ca="1" si="3">IFERROR(NOW()-F167,"-")</f>
        <v>45951.436119791666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45951.436119791666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45951.436119791666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45951.436119791666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45951.436119791666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45951.436119791666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45951.436119791666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45951.436119791666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45951.436119791666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45951.436119791666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45951.436119791666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45951.436119791666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45951.436119791666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45951.436119791666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45951.436119791666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45951.436119791666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45951.436119791666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45951.436119791666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45951.436119791666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45951.436119791666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45951.436119791666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45951.436119791666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45951.436119791666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45951.436119791666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45951.436119791666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45951.436119791666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45951.436119791666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45951.436119791666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45951.436119791666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45951.436119791666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45951.436119791666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45951.436119791666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45951.436119791666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45951.436119791666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45951.436119791666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45951.436119791666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45951.436119791666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45951.436119791666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45951.436119791666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45951.436119791666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45951.436119791666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45951.436119791666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45951.436119791666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45951.436119791666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45951.436119791666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45951.436119791666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45951.436119791666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45951.436119791666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45951.436119791666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45951.436119791666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45951.436119791666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45951.436119791666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45951.436119791666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45951.436119791666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45951.436119791666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45951.436119791666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45951.436119791666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45951.436119791666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45951.436119791666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45951.436119791666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45951.436119791666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45951.436119791666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45951.436119791666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45951.436119791666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ref="G231:G294" ca="1" si="4">IFERROR(NOW()-F231,"-")</f>
        <v>45951.436119791666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45951.436119791666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45951.436119791666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45951.436119791666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45951.436119791666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45951.436119791666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45951.436119791666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45951.436119791666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45951.436119791666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45951.436119791666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45951.436119791666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45951.436119791666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45951.436119791666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45951.436119791666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45951.436119791666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45951.436119791666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45951.436119791666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45951.436119791666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45951.436119791666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45951.436119791666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45951.436119791666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45951.436119791666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45951.436119791666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45951.436119791666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45951.436119791666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45951.436119791666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45951.436119791666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45951.436119791666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45951.436119791666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45951.436119791666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45951.436119791666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45951.436119791666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45951.436119791666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45951.436119791666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45951.436119791666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45951.436119791666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45951.436119791666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45951.436119791666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45951.436119791666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45951.436119791666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45951.436119791666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45951.436119791666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45951.436119791666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45951.436119791666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45951.436119791666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45951.436119791666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45951.436119791666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45951.436119791666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45951.436119791666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45951.436119791666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45951.436119791666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45951.436119791666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45951.436119791666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45951.436119791666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45951.436119791666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45951.436119791666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45951.436119791666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45951.436119791666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45951.436119791666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45951.436119791666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45951.436119791666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45951.436119791666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45951.436119791666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45951.436119791666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ref="G295:G358" ca="1" si="5">IFERROR(NOW()-F295,"-")</f>
        <v>45951.436119791666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45951.436119791666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45951.436119791666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45951.436119791666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45951.436119791666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45951.436119791666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45951.436119791666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45951.436119791666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45951.436119791666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45951.436119791666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45951.436119791666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45951.436119791666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45951.436119791666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45951.436119791666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45951.436119791666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45951.436119791666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45951.436119791666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45951.436119791666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45951.436119791666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45951.436119791666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45951.436119791666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45951.436119791666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45951.436119791666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45951.436119791666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45951.436119791666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45951.436119791666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45951.436119791666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45951.436119791666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45951.436119791666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45951.436119791666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45951.436119791666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45951.436119791666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45951.436119791666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45951.436119791666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45951.436119791666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45951.436119791666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45951.436119791666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45951.436119791666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45951.436119791666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45951.436119791666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45951.436119791666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45951.436119791666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45951.436119791666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45951.436119791666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45951.436119791666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45951.436119791666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45951.436119791666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45951.436119791666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45951.436119791666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45951.436119791666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45951.436119791666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45951.436119791666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45951.436119791666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45951.436119791666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45951.436119791666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45951.436119791666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45951.436119791666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45951.436119791666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45951.436119791666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45951.436119791666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45951.436119791666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45951.436119791666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45951.436119791666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45951.436119791666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ref="G359:G422" ca="1" si="6">IFERROR(NOW()-F359,"-")</f>
        <v>45951.436119791666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45951.436119791666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45951.436119791666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45951.436119791666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45951.436119791666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45951.436119791666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45951.436119791666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45951.436119791666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45951.436119791666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45951.436119791666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45951.436119791666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45951.436119791666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45951.436119791666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45951.436119791666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45951.436119791666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45951.436119791666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45951.436119791666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45951.436119791666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45951.436119791666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45951.436119791666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45951.436119791666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45951.436119791666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45951.436119791666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45951.436119791666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45951.436119791666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45951.436119791666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45951.436119791666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45951.436119791666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45951.436119791666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45951.436119791666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45951.436119791666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45951.436119791666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45951.436119791666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45951.436119791666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45951.436119791666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45951.436119791666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45951.436119791666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45951.436119791666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45951.436119791666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45951.436119791666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45951.436119791666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45951.436119791666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45951.436119791666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45951.436119791666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45951.436119791666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45951.436119791666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45951.436119791666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45951.436119791666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45951.436119791666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45951.436119791666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45951.436119791666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45951.436119791666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45951.436119791666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45951.436119791666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45951.436119791666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45951.436119791666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45951.436119791666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45951.436119791666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45951.436119791666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45951.436119791666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45951.436119791666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45951.436119791666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45951.436119791666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45951.436119791666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ref="G423:G486" ca="1" si="7">IFERROR(NOW()-F423,"-")</f>
        <v>45951.436119791666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45951.436119791666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45951.436119791666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45951.436119791666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45951.436119791666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45951.436119791666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45951.436119791666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45951.436119791666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45951.436119791666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45951.436119791666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45951.436119791666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45951.436119791666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45951.436119791666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45951.436119791666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45951.436119791666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45951.436119791666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45951.436119791666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45951.436119791666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45951.436119791666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45951.436119791666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45951.436119791666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45951.436119791666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45951.436119791666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45951.436119791666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45951.436119791666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45951.436119791666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45951.436119791666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45951.436119791666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45951.436119791666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45951.436119791666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45951.436119791666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45951.436119791666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45951.436119791666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45951.436119791666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45951.436119791666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45951.436119791666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45951.436119791666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45951.436119791666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45951.436119791666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45951.436119791666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45951.436119791666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45951.436119791666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45951.436119791666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45951.436119791666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45951.436119791666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45951.436119791666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45951.436119791666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45951.436119791666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45951.436119791666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45951.436119791666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45951.436119791666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45951.436119791666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45951.436119791666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45951.436119791666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45951.436119791666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45951.436119791666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45951.436119791666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45951.436119791666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45951.436119791666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45951.436119791666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45951.436119791666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45951.436119791666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45951.436119791666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45951.436119791666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ref="G487:G550" ca="1" si="8">IFERROR(NOW()-F487,"-")</f>
        <v>45951.436119791666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45951.436119791666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45951.436119791666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45951.436119791666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45951.436119791666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45951.436119791666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45951.436119791666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45951.436119791666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45951.436119791666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45951.436119791666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45951.436119791666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45951.436119791666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45951.436119791666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45951.436119791666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45951.436119791666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45951.436119791666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45951.436119791666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45951.436119791666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45951.436119791666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45951.436119791666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45951.436119791666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45951.436119791666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45951.436119791666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45951.436119791666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45951.436119791666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45951.436119791666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45951.436119791666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45951.436119791666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45951.436119791666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45951.436119791666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45951.436119791666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45951.436119791666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45951.436119791666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45951.436119791666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45951.436119791666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45951.436119791666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45951.436119791666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45951.436119791666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45951.436119791666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45951.436119791666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45951.436119791666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45951.436119791666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45951.436119791666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45951.436119791666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45951.436119791666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45951.436119791666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45951.436119791666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45951.436119791666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45951.436119791666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45951.436119791666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45951.436119791666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45951.436119791666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45951.436119791666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45951.436119791666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45951.436119791666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45951.436119791666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45951.436119791666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45951.436119791666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45951.436119791666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45951.436119791666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45951.436119791666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45951.436119791666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45951.436119791666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45951.436119791666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ref="G551:G614" ca="1" si="9">IFERROR(NOW()-F551,"-")</f>
        <v>45951.436119791666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45951.436119791666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45951.436119791666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45951.436119791666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45951.436119791666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45951.436119791666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45951.436119791666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45951.436119791666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45951.436119791666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45951.436119791666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45951.436119791666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45951.436119791666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45951.436119791666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45951.436119791666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45951.436119791666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45951.436119791666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45951.436119791666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45951.436119791666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45951.436119791666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45951.436119791666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45951.436119791666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45951.436119791666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45951.436119791666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45951.436119791666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45951.436119791666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45951.436119791666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45951.436119791666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45951.436119791666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45951.436119791666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45951.436119791666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45951.436119791666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45951.436119791666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45951.436119791666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45951.436119791666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45951.436119791666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45951.436119791666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45951.436119791666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45951.436119791666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45951.436119791666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45951.436119791666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45951.436119791666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45951.436119791666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45951.436119791666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45951.436119791666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45951.436119791666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45951.436119791666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45951.436119791666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45951.436119791666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45951.436119791666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45951.436119791666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45951.436119791666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45951.436119791666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45951.436119791666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45951.436119791666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45951.436119791666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45951.436119791666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45951.436119791666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45951.436119791666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45951.436119791666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45951.436119791666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45951.436119791666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45951.436119791666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45951.436119791666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45951.436119791666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ref="G615:G678" ca="1" si="10">IFERROR(NOW()-F615,"-")</f>
        <v>45951.436119791666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45951.436119791666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45951.436119791666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45951.436119791666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45951.436119791666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45951.436119791666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45951.436119791666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45951.436119791666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45951.436119791666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45951.436119791666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45951.436119791666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45951.436119791666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45951.436119791666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45951.436119791666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45951.436119791666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45951.436119791666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45951.436119791666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45951.436119791666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45951.436119791666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45951.436119791666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45951.436119791666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45951.436119791666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45951.436119791666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45951.436119791666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45951.436119791666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45951.436119791666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45951.436119791666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45951.436119791666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45951.436119791666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45951.436119791666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45951.436119791666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45951.436119791666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45951.436119791666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45951.436119791666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45951.436119791666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45951.436119791666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45951.436119791666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45951.436119791666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45951.436119791666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45951.436119791666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45951.436119791666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45951.436119791666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45951.436119791666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45951.436119791666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45951.436119791666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45951.436119791666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45951.436119791666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45951.436119791666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45951.436119791666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45951.436119791666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45951.436119791666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45951.436119791666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45951.436119791666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45951.436119791666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45951.436119791666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45951.436119791666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45951.436119791666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45951.436119791666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45951.436119791666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45951.436119791666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45951.436119791666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45951.436119791666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45951.436119791666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45951.436119791666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ref="G679:G742" ca="1" si="11">IFERROR(NOW()-F679,"-")</f>
        <v>45951.436119791666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45951.436119791666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45951.436119791666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45951.436119791666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45951.436119791666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45951.436119791666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45951.436119791666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45951.436119791666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45951.436119791666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45951.436119791666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45951.436119791666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45951.436119791666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45951.436119791666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45951.436119791666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45951.436119791666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45951.436119791666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45951.436119791666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45951.436119791666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45951.436119791666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45951.436119791666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45951.436119791666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45951.436119791666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45951.436119791666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45951.436119791666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45951.436119791666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45951.436119791666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45951.436119791666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45951.436119791666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45951.436119791666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45951.436119791666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45951.436119791666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45951.436119791666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45951.436119791666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45951.436119791666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45951.436119791666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45951.436119791666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45951.436119791666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45951.436119791666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45951.436119791666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45951.436119791666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45951.436119791666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45951.436119791666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45951.436119791666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45951.436119791666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45951.436119791666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45951.436119791666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45951.436119791666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45951.436119791666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45951.436119791666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45951.436119791666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45951.436119791666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45951.436119791666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45951.436119791666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45951.436119791666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45951.436119791666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45951.436119791666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45951.436119791666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45951.436119791666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45951.436119791666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45951.436119791666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45951.436119791666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45951.436119791666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45951.436119791666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45951.436119791666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ref="G743:G806" ca="1" si="12">IFERROR(NOW()-F743,"-")</f>
        <v>45951.436119791666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45951.436119791666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45951.436119791666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45951.436119791666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45951.436119791666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45951.436119791666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45951.436119791666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45951.436119791666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45951.436119791666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45951.436119791666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45951.436119791666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45951.436119791666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45951.436119791666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45951.436119791666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45951.436119791666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45951.436119791666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45951.436119791666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45951.436119791666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45951.436119791666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45951.436119791666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45951.436119791666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45951.436119791666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45951.436119791666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45951.436119791666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45951.436119791666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45951.436119791666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45951.436119791666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45951.436119791666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45951.436119791666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45951.436119791666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45951.436119791666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45951.436119791666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45951.436119791666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45951.436119791666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45951.436119791666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45951.436119791666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45951.436119791666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45951.436119791666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45951.436119791666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45951.436119791666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45951.436119791666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45951.436119791666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45951.436119791666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45951.436119791666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45951.436119791666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45951.436119791666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45951.436119791666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45951.436119791666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45951.436119791666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45951.436119791666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45951.436119791666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45951.436119791666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45951.436119791666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45951.436119791666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45951.436119791666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45951.436119791666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45951.436119791666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45951.436119791666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45951.436119791666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45951.436119791666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45951.436119791666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45951.436119791666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45951.436119791666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45951.436119791666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ref="G807:G870" ca="1" si="13">IFERROR(NOW()-F807,"-")</f>
        <v>45951.436119791666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45951.436119791666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45951.436119791666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45951.436119791666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45951.436119791666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45951.436119791666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45951.436119791666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45951.436119791666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45951.436119791666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45951.436119791666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45951.436119791666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45951.436119791666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45951.436119791666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45951.436119791666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45951.436119791666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45951.436119791666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45951.436119791666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45951.436119791666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45951.436119791666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45951.436119791666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45951.436119791666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45951.436119791666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45951.436119791666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45951.436119791666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45951.436119791666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45951.436119791666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45951.436119791666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45951.436119791666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45951.436119791666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45951.436119791666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45951.436119791666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45951.436119791666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45951.436119791666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45951.436119791666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45951.436119791666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45951.436119791666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45951.436119791666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45951.436119791666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45951.436119791666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45951.436119791666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45951.436119791666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45951.436119791666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45951.436119791666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45951.436119791666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45951.436119791666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45951.436119791666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45951.436119791666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45951.436119791666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45951.436119791666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45951.436119791666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45951.436119791666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45951.436119791666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45951.436119791666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45951.436119791666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45951.436119791666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45951.436119791666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45951.436119791666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45951.436119791666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45951.436119791666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45951.436119791666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45951.436119791666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45951.436119791666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45951.436119791666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45951.436119791666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ref="G871:G934" ca="1" si="14">IFERROR(NOW()-F871,"-")</f>
        <v>45951.436119791666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45951.436119791666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45951.436119791666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45951.436119791666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45951.436119791666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45951.436119791666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45951.436119791666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45951.436119791666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45951.436119791666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45951.436119791666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45951.436119791666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45951.436119791666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45951.436119791666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45951.436119791666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45951.436119791666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45951.436119791666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45951.436119791666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45951.436119791666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45951.436119791666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45951.436119791666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45951.436119791666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45951.436119791666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45951.436119791666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45951.436119791666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45951.436119791666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45951.436119791666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45951.436119791666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45951.436119791666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45951.436119791666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45951.436119791666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45951.436119791666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45951.436119791666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45951.436119791666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45951.436119791666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45951.436119791666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45951.436119791666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45951.436119791666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45951.436119791666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45951.436119791666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45951.436119791666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45951.436119791666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45951.436119791666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45951.436119791666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45951.436119791666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45951.436119791666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45951.436119791666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45951.436119791666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45951.436119791666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45951.436119791666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45951.436119791666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45951.436119791666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45951.436119791666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45951.436119791666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45951.436119791666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45951.436119791666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45951.436119791666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45951.436119791666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45951.436119791666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45951.436119791666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45951.436119791666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45951.436119791666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45951.436119791666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45951.436119791666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45951.436119791666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ref="G935:G998" ca="1" si="15">IFERROR(NOW()-F935,"-")</f>
        <v>45951.436119791666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45951.436119791666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45951.436119791666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45951.436119791666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45951.436119791666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45951.436119791666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45951.436119791666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45951.436119791666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45951.436119791666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45951.436119791666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45951.436119791666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45951.436119791666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45951.436119791666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45951.436119791666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45951.436119791666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45951.436119791666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45951.436119791666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45951.436119791666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45951.436119791666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45951.436119791666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45951.436119791666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45951.436119791666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45951.436119791666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45951.436119791666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45951.436119791666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45951.436119791666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45951.436119791666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45951.436119791666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45951.436119791666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45951.436119791666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45951.436119791666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45951.436119791666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45951.436119791666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45951.436119791666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45951.436119791666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45951.436119791666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45951.436119791666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45951.436119791666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45951.436119791666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45951.436119791666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45951.436119791666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45951.436119791666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45951.436119791666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45951.436119791666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45951.436119791666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45951.436119791666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45951.436119791666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45951.436119791666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45951.436119791666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45951.436119791666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45951.436119791666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45951.436119791666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45951.436119791666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45951.436119791666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45951.436119791666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45951.436119791666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45951.436119791666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45951.436119791666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45951.436119791666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45951.436119791666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45951.436119791666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45951.436119791666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45951.436119791666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45951.436119791666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ref="G999:G1062" ca="1" si="16">IFERROR(NOW()-F999,"-")</f>
        <v>45951.436119791666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45951.436119791666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45951.436119791666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45951.436119791666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45951.436119791666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45951.436119791666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45951.436119791666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45951.436119791666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45951.436119791666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45951.436119791666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45951.436119791666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45951.436119791666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45951.436119791666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45951.436119791666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45951.436119791666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45951.436119791666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45951.436119791666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45951.436119791666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45951.436119791666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45951.436119791666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45951.436119791666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45951.436119791666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45951.436119791666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45951.436119791666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45951.436119791666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45951.436119791666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45951.436119791666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45951.436119791666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45951.436119791666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45951.436119791666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45951.436119791666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45951.436119791666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45951.436119791666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45951.436119791666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45951.436119791666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45951.436119791666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45951.436119791666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45951.436119791666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45951.436119791666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45951.436119791666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45951.436119791666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45951.436119791666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45951.436119791666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45951.436119791666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45951.436119791666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45951.436119791666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45951.436119791666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45951.436119791666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45951.436119791666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45951.436119791666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45951.436119791666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45951.436119791666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45951.436119791666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45951.436119791666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45951.436119791666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45951.436119791666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45951.436119791666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45951.436119791666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45951.436119791666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45951.436119791666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45951.436119791666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45951.436119791666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45951.436119791666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45951.436119791666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ref="G1063:G1126" ca="1" si="17">IFERROR(NOW()-F1063,"-")</f>
        <v>45951.436119791666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45951.436119791666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45951.436119791666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45951.436119791666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45951.436119791666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45951.436119791666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45951.436119791666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45951.436119791666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45951.436119791666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45951.436119791666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45951.436119791666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45951.436119791666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45951.436119791666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45951.436119791666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45951.436119791666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45951.436119791666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45951.436119791666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45951.436119791666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45951.436119791666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45951.436119791666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45951.436119791666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45951.436119791666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45951.436119791666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45951.436119791666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45951.436119791666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45951.436119791666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45951.436119791666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45951.436119791666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45951.436119791666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45951.436119791666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45951.436119791666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45951.436119791666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45951.436119791666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45951.436119791666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45951.436119791666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45951.436119791666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45951.436119791666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45951.436119791666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45951.436119791666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45951.436119791666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45951.436119791666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45951.436119791666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45951.436119791666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45951.436119791666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45951.436119791666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45951.436119791666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45951.436119791666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45951.436119791666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45951.436119791666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45951.436119791666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45951.436119791666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45951.436119791666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45951.436119791666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45951.436119791666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45951.436119791666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45951.436119791666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45951.436119791666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45951.436119791666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45951.436119791666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45951.436119791666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45951.436119791666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45951.436119791666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45951.436119791666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45951.436119791666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ref="G1127:G1141" ca="1" si="18">IFERROR(NOW()-F1127,"-")</f>
        <v>45951.436119791666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45951.436119791666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45951.436119791666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45951.436119791666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45951.436119791666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45951.436119791666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45951.436119791666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45951.436119791666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45951.436119791666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45951.436119791666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45951.436119791666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45951.436119791666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45951.436119791666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45951.436119791666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45951.436119791666</v>
      </c>
      <c r="H1141" s="22"/>
      <c r="I1141" s="19" t="str">
        <f>IFERROR(VLOOKUP(D1141,DB!A:F,6,0),"")</f>
        <v/>
      </c>
      <c r="J1141" s="18" t="str">
        <f>IFERROR(VLOOKUP(D1141,DB!A:G,7,0),"")</f>
        <v/>
      </c>
      <c r="K1141" s="47"/>
      <c r="L1141" s="23" t="str">
        <f>IFERROR(VLOOKUP(D1141,DB!A:I,9,0),"")</f>
        <v/>
      </c>
    </row>
  </sheetData>
  <dataValidations count="2">
    <dataValidation allowBlank="1" showInputMessage="1" showErrorMessage="1" sqref="E1" xr:uid="{5914219A-CB83-432D-936A-CC0CB6F3982A}"/>
    <dataValidation type="list" allowBlank="1" showInputMessage="1" showErrorMessage="1" sqref="E2:E11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tabSelected="1"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247.95540219906979</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95" t="s">
        <v>28415</v>
      </c>
      <c r="E3" s="100" t="s">
        <v>38998</v>
      </c>
      <c r="F3" s="125"/>
      <c r="G3" s="126">
        <f ca="1">IFERROR(NOW()-F3,"")</f>
        <v>45951.436119791666</v>
      </c>
      <c r="H3" s="125">
        <v>45951.361770833333</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1</v>
      </c>
      <c r="D4" s="123" t="s">
        <v>36486</v>
      </c>
      <c r="E4" s="100" t="s">
        <v>38998</v>
      </c>
      <c r="F4" s="125">
        <v>45951.399236111109</v>
      </c>
      <c r="G4" s="126">
        <f ca="1">IFERROR(NOW()-F4,"")</f>
        <v>3.6883680557366461E-2</v>
      </c>
      <c r="H4" s="125">
        <v>45951.393472222226</v>
      </c>
      <c r="I4" s="121" t="str">
        <f>IFERROR(VLOOKUP(D4,DB!A:F,6,0),"")</f>
        <v>Generator-SG</v>
      </c>
      <c r="J4" s="121" t="str">
        <f>IFERROR(VLOOKUP(D4,DB!A:G,7,0),"")</f>
        <v>Dead</v>
      </c>
      <c r="K4" s="127" t="s">
        <v>39098</v>
      </c>
      <c r="L4" s="123" t="str">
        <f>IFERROR(VLOOKUP(D4,DB!A:I,9,0),"")</f>
        <v>Latis</v>
      </c>
    </row>
    <row r="5" spans="1:16" ht="15" customHeight="1">
      <c r="A5" s="121" t="s">
        <v>39099</v>
      </c>
      <c r="B5" s="121" t="str">
        <f>IFERROR(VLOOKUP(D5,DB!A:K,11,0),"")</f>
        <v>R4</v>
      </c>
      <c r="C5" s="122">
        <v>1</v>
      </c>
      <c r="D5" s="95" t="s">
        <v>24071</v>
      </c>
      <c r="E5" s="100" t="s">
        <v>38998</v>
      </c>
      <c r="F5" s="125">
        <v>45951.421747685185</v>
      </c>
      <c r="G5" s="126">
        <f ca="1">IFERROR(NOW()-F5,"")</f>
        <v>1.4372106481459923E-2</v>
      </c>
      <c r="H5" s="125">
        <v>45951.405289351853</v>
      </c>
      <c r="I5" s="121" t="str">
        <f>IFERROR(VLOOKUP(D5,DB!A:F,6,0),"")</f>
        <v>SCECO</v>
      </c>
      <c r="J5" s="121" t="str">
        <f>IFERROR(VLOOKUP(D5,DB!A:G,7,0),"")</f>
        <v>Good</v>
      </c>
      <c r="K5" s="127" t="s">
        <v>39100</v>
      </c>
      <c r="L5" s="123" t="str">
        <f>IFERROR(VLOOKUP(D5,DB!A:I,9,0),"")</f>
        <v>Latis</v>
      </c>
    </row>
    <row r="6" spans="1:16" ht="15" customHeight="1">
      <c r="A6" s="121"/>
      <c r="B6" s="121" t="str">
        <f>IFERROR(VLOOKUP(D6,DB!A:K,11,0),"")</f>
        <v/>
      </c>
      <c r="C6" s="122"/>
      <c r="D6" s="123"/>
      <c r="E6" s="100"/>
      <c r="F6" s="125"/>
      <c r="G6" s="126">
        <f ca="1">IFERROR(NOW()-F6,"")</f>
        <v>45951.436119791666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45951.436119791666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45951.436119791666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45951.436119791666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45951.436119791666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45951.436119791666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45951.436119791666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45951.436119791666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45951.436119791666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45951.436119791666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45951.436119791666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45951.436119791666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45951.436119791666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45951.436119791666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45951.436119791666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45951.436119791666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45951.436119791666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45951.436119791666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45951.436119791666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45951.436119791666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45951.436119791666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45951.436119791666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45951.436119791666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45951.436119791666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45951.436119791666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45951.436119791666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45951.436119791666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45951.436119791666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45951.436119791666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45951.436119791666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45951.436119791666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45951.436119791666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45951.436119791666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45951.436119791666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45951.436119791666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45951.436119791666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45951.436119791666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45951.436119791666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45951.436119791666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45951.436119791666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45951.436119791666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45951.436119791666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45951.436119791666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45951.436119791666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45951.436119791666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45951.436119791666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45951.436119791666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45951.436119791666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45951.436119791666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45951.436119791666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45951.436119791666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45951.436119791666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45951.436119791666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45951.436119791666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45951.436119791666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45951.436119791666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45951.436119791666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45951.436119791666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45951.436119791666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45951.436119791666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45951.436119791666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45951.436119791666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45951.436119791666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45951.436119791666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45951.436119791666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45951.436119791666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45951.436119791666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45951.436119791666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45951.436119791666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45951.436119791666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45951.436119791666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45951.436119791666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45951.436119791666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45951.436119791666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45951.436119791666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45951.436119791666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45951.436119791666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45951.436119791666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45951.436119791666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45951.436119791666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45951.436119791666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45951.436119791666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45951.436119791666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45951.436119791666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45951.436119791666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45951.436119791666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45951.436119791666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45951.436119791666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45951.436119791666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45951.436119791666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45951.436119791666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45951.436119791666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45951.436119791666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45951.436119791666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45951.436119791666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45951.436119791666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45951.436119791666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45951.436119791666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45951.436119791666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45951.436119791666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45951.436119791666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45951.436119791666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45951.436119791666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45951.436119791666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45951.436119791666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45951.436119791666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45951.436119791666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45951.436119791666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45951.436119791666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45951.436119791666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45951.436119791666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45951.436119791666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45951.436119791666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45951.436119791666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45951.436119791666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45951.436119791666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45951.436119791666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45951.436119791666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45951.436119791666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45951.436119791666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45951.436119791666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45951.436119791666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45951.436119791666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45951.436119791666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45951.436119791666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45951.436119791666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45951.436119791666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45951.436119791666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45951.436119791666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45951.436119791666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45951.436119791666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45951.436119791666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45951.436119791666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45951.436119791666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45951.436119791666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45951.436119791666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45951.436119791666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45951.436119791666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45951.436119791666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45951.436119791666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45951.436119791666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45951.436119791666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45951.436119791666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45951.436119791666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45951.436119791666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45951.436119791666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45951.436119791666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45951.436119791666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45951.436119791666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45951.436119791666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45951.436119791666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45951.436119791666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45951.436119791666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45951.436119791666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45951.436119791666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45951.436119791666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45951.436119791666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45951.436119791666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45951.436119791666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45951.436119791666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45951.436119791666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45951.436119791666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45951.436119791666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45951.436119791666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45951.436119791666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45951.436119791666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45951.436119791666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45951.436119791666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45951.436119791666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45951.436119791666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45951.436119791666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45951.436119791666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45951.436119791666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45951.436119791666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45951.436119791666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45951.436119791666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45951.436119791666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45951.436119791666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45951.436119791666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45951.436119791666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45951.436119791666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45951.436119791666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45951.436119791666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45951.436119791666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45951.436119791666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45951.436119791666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45951.436119791666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45951.436119791666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45951.436119791666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45951.436119791666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45951.436119791666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45951.436119791666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45951.436119791666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45951.436119791666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45951.436119791666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45951.436119791666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45951.436119791666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45951.436119791666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45951.436119791666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45951.436119791666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45951.436119791666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45951.436119791666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45951.436119791666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45951.436119791666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45951.436119791666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45951.436119791666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45951.436119791666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45951.436119791666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45951.436119791666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45951.436119791666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45951.436119791666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45951.436119791666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45951.436119791666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45951.436119791666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45951.436119791666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45951.436119791666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45951.436119791666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45951.436119791666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45951.436119791666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45951.436119791666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45951.436119791666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45951.436119791666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45951.436119791666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45951.436119791666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45951.436119791666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45951.436119791666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45951.436119791666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45951.436119791666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45951.436119791666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45951.436119791666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45951.436119791666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45951.436119791666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45951.436119791666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45951.436119791666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45951.436119791666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45951.436119791666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45951.436119791666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45951.436119791666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45951.436119791666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45951.436119791666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45951.436119791666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45951.436119791666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45951.436119791666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45951.436119791666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45951.436119791666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45951.436119791666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45951.436119791666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45951.436119791666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45951.436119791666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45951.436119791666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45951.436119791666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45951.436119791666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45951.436119791666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45951.436119791666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45951.436119791666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45951.436119791666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45951.436119791666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45951.436119791666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45951.436119791666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45951.436119791666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45951.436119791666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45951.436119791666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45951.436119791666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45951.436119791666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45951.436119791666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45951.436119791666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45951.436119791666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45951.436119791666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45951.436119791666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45951.436119791666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45951.436119791666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45951.436119791666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45951.436119791666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45951.436119791666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45951.436119791666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45951.436119791666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45951.436119791666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45951.436119791666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45951.436119791666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45951.436119791666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45951.436119791666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45951.436119791666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45951.436119791666</v>
      </c>
      <c r="H288" s="125"/>
      <c r="I288" s="121" t="str">
        <f>IFERROR(VLOOKUP(D288,DB!A:F,6,0),"")</f>
        <v/>
      </c>
      <c r="J288" s="121" t="str">
        <f>IFERROR(VLOOKUP(D288,DB!A:G,7,0),"")</f>
        <v/>
      </c>
      <c r="K288" s="127"/>
      <c r="L288" s="123" t="str">
        <f>IFERROR(VLOOKUP(D288,DB!A:I,9,0),"")</f>
        <v/>
      </c>
    </row>
    <row r="289" spans="1:12" ht="15" customHeight="1">
      <c r="A289" s="128"/>
      <c r="B289" s="128" t="str">
        <f>IFERROR(VLOOKUP(D289,DB!A:K,11,0),"")</f>
        <v/>
      </c>
      <c r="C289" s="129"/>
      <c r="D289" s="130"/>
      <c r="E289" s="131"/>
      <c r="F289" s="132"/>
      <c r="G289" s="133">
        <f ca="1">IFERROR(NOW()-F289,"")</f>
        <v>45951.436119791666</v>
      </c>
      <c r="H289" s="132"/>
      <c r="I289" s="128" t="str">
        <f>IFERROR(VLOOKUP(D289,DB!A:F,6,0),"")</f>
        <v/>
      </c>
      <c r="J289" s="128" t="str">
        <f>IFERROR(VLOOKUP(D289,DB!A:G,7,0),"")</f>
        <v/>
      </c>
      <c r="K289" s="134"/>
      <c r="L289" s="130" t="str">
        <f>IFERROR(VLOOKUP(D289,DB!A:I,9,0),"")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K6" sqref="K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39101</v>
      </c>
      <c r="B2" s="37" t="str">
        <f>IFERROR(VLOOKUP(D2,DB!A:K,11,0),"")</f>
        <v>R5</v>
      </c>
      <c r="C2" s="37">
        <v>3</v>
      </c>
      <c r="D2" s="120" t="s">
        <v>36034</v>
      </c>
      <c r="E2" s="37" t="s">
        <v>38998</v>
      </c>
      <c r="F2" s="38">
        <v>45891.832060185188</v>
      </c>
      <c r="G2" s="146">
        <f ca="1">IFERROR(NOW()-F2,"")</f>
        <v>59.604059606477676</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39077</v>
      </c>
      <c r="F3" s="38">
        <v>45926.188877314817</v>
      </c>
      <c r="G3" s="146">
        <f t="shared" ref="G3" ca="1" si="0">IFERROR(NOW()-F3,"")</f>
        <v>25.247242476849351</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6.6645457175909542</v>
      </c>
      <c r="H4" s="38">
        <v>45944.676192129627</v>
      </c>
      <c r="I4" s="37" t="str">
        <f>IFERROR(VLOOKUP(D4,DB!A:F,6,0),"")</f>
        <v>SCECO</v>
      </c>
      <c r="J4" s="37" t="str">
        <f>IFERROR(VLOOKUP(D4,DB!A:G,7,0),"")</f>
        <v>Dead</v>
      </c>
      <c r="K4" s="37" t="s">
        <v>39106</v>
      </c>
      <c r="L4" s="37" t="str">
        <f>IFERROR(VLOOKUP(D4,DB!A:I,9,0),"")</f>
        <v>Latis</v>
      </c>
    </row>
    <row r="5" spans="1:13" ht="30.75">
      <c r="A5" s="157" t="s">
        <v>39107</v>
      </c>
      <c r="B5" s="157" t="str">
        <f>IFERROR(VLOOKUP(D5,DB!A:K,11,0),"")</f>
        <v>R5</v>
      </c>
      <c r="C5" s="157">
        <v>1</v>
      </c>
      <c r="D5" s="157" t="s">
        <v>34781</v>
      </c>
      <c r="E5" s="157" t="s">
        <v>39077</v>
      </c>
      <c r="F5" s="158">
        <v>45948.661111111112</v>
      </c>
      <c r="G5" s="159">
        <f ca="1">IFERROR(NOW()-F5,"")</f>
        <v>2.775008680553583</v>
      </c>
      <c r="H5" s="158">
        <v>45948.661111111112</v>
      </c>
      <c r="I5" s="157" t="str">
        <f>IFERROR(VLOOKUP(D5,DB!A:F,6,0),"")</f>
        <v>SCECO</v>
      </c>
      <c r="J5" s="157" t="str">
        <f>IFERROR(VLOOKUP(D5,DB!A:G,7,0),"")</f>
        <v>Dead</v>
      </c>
      <c r="K5" s="157" t="s">
        <v>39108</v>
      </c>
      <c r="L5" s="157" t="str">
        <f>IFERROR(VLOOKUP(D5,DB!A:I,9,0),"")</f>
        <v>Latis</v>
      </c>
    </row>
    <row r="6" spans="1:13" ht="15">
      <c r="A6" s="157"/>
      <c r="B6" s="157" t="str">
        <f>IFERROR(VLOOKUP(D6,DB!A:K,11,0),"")</f>
        <v/>
      </c>
      <c r="C6" s="157"/>
      <c r="D6" s="157"/>
      <c r="E6" s="157"/>
      <c r="F6" s="158"/>
      <c r="G6" s="159">
        <f ca="1">IFERROR(NOW()-F6,"")</f>
        <v>45951.436119791666</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45951.436119791666</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45951.436119791666</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45951.436119791666</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45951.436119791666</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45951.436119791666</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45951.436119791666</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45951.436119791666</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45951.436119791666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45951.436119791666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45951.436119791666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45951.436119791666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45951.436119791666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45951.436119791666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45951.436119791666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45951.436119791666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45951.436119791666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45951.436119791666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45951.436119791666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45951.436119791666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45951.436119791666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45951.436119791666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45951.436119791666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45951.436119791666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45951.436119791666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45951.436119791666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45951.436119791666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45951.436119791666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45951.436119791666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45951.436119791666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45951.436119791666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45951.436119791666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45951.436119791666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45951.436119791666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45951.436119791666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45951.436119791666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45951.436119791666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45951.436119791666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45951.436119791666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45951.436119791666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45951.436119791666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45951.436119791666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45951.436119791666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45951.436119791666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45951.436119791666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45951.436119791666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45951.436119791666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45951.436119791666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45951.436119791666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45951.436119791666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45951.436119791666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45951.436119791666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45951.436119791666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45951.436119791666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45951.436119791666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45951.436119791666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45951.436119791666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45951.436119791666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45951.436119791666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45951.436119791666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45951.436119791666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45951.436119791666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45951.436119791666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45951.436119791666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45951.436119791666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45951.436119791666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45951.436119791666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45951.436119791666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45951.436119791666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45951.436119791666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45951.436119791666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45951.436119791666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45951.436119791666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45951.436119791666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45951.436119791666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45951.436119791666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45951.436119791666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45951.436119791666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45951.436119791666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45951.436119791666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45951.436119791666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45951.436119791666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45951.436119791666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45951.436119791666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45951.436119791666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45951.436119791666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45951.436119791666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45951.436119791666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45951.436119791666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45951.436119791666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45951.436119791666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45951.436119791666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45951.436119791666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45951.436119791666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45951.436119791666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45951.436119791666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45951.436119791666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45951.436119791666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45951.436119791666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45951.436119791666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45951.436119791666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45951.436119791666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45951.436119791666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45951.436119791666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45951.436119791666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45951.436119791666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45951.436119791666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45951.436119791666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45951.436119791666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45951.436119791666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45951.436119791666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45951.436119791666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45951.436119791666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45951.436119791666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45951.436119791666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45951.436119791666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45951.436119791666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45951.436119791666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45951.436119791666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45951.436119791666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45951.436119791666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45951.436119791666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45951.436119791666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45951.436119791666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45951.436119791666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45951.436119791666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45951.436119791666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45951.436119791666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45951.436119791666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45951.436119791666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45951.436119791666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45951.436119791666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45951.436119791666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45951.436119791666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45951.436119791666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45951.436119791666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45951.436119791666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45951.436119791666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45951.436119791666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45951.436119791666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45951.436119791666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45951.436119791666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45951.436119791666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45951.436119791666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45951.436119791666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45951.436119791666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45951.436119791666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45951.436119791666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45951.436119791666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45951.436119791666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45951.436119791666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45951.436119791666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45951.436119791666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45951.436119791666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45951.436119791666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45951.436119791666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45951.436119791666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45951.436119791666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45951.436119791666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45951.436119791666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45951.436119791666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45951.436119791666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45951.436119791666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45951.436119791666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45951.436119791666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45951.436119791666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45951.436119791666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45951.436119791666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45951.436119791666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45951.436119791666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45951.436119791666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45951.436119791666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45951.436119791666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45951.436119791666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45951.436119791666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45951.436119791666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45951.436119791666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45951.436119791666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45951.436119791666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45951.436119791666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45951.436119791666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45951.436119791666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45951.436119791666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45951.436119791666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45951.436119791666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45951.436119791666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45951.436119791666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45951.436119791666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45951.436119791666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45951.436119791666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45951.436119791666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45951.436119791666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45951.436119791666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45951.436119791666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45951.436119791666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45951.436119791666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45951.436119791666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45951.436119791666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45951.436119791666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45951.436119791666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45951.436119791666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45951.436119791666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45951.436119791666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45951.436119791666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45951.436119791666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45951.436119791666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45951.436119791666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45951.436119791666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45951.436119791666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45951.436119791666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45951.436119791666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45951.436119791666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45951.436119791666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45951.436119791666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45951.436119791666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45951.436119791666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45951.436119791666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45951.436119791666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45951.436119791666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45951.436119791666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45951.436119791666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45951.436119791666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45951.436119791666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45951.436119791666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45951.436119791666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45951.436119791666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45951.436119791666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45951.436119791666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45951.436119791666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45951.436119791666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45951.436119791666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45951.436119791666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45951.436119791666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45951.436119791666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45951.436119791666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45951.436119791666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45951.436119791666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45951.436119791666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45951.436119791666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45951.436119791666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45951.436119791666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45951.436119791666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45951.436119791666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45951.436119791666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45951.436119791666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45951.436119791666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45951.436119791666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45951.436119791666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45951.436119791666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45951.436119791666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45951.436119791666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45951.436119791666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45951.436119791666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45951.436119791666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45951.436119791666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45951.436119791666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45951.436119791666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45951.436119791666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45951.436119791666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45951.436119791666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45951.436119791666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45951.436119791666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45951.436119791666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45951.436119791666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45951.436119791666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45951.436119791666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45951.436119791666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45951.436119791666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45951.436119791666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45951.436119791666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45951.436119791666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45951.436119791666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45951.436119791666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45951.436119791666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45951.436119791666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45951.436119791666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45951.436119791666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45951.436119791666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45951.436119791666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45951.436119791666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45951.436119791666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45951.436119791666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45951.436119791666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45951.436119791666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45951.436119791666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45951.436119791666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45951.436119791666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45951.436119791666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45951.436119791666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45951.436119791666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45951.436119791666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45951.436119791666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45951.436119791666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45951.436119791666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45951.436119791666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45951.436119791666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45951.436119791666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45951.436119791666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45951.436119791666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45951.436119791666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45951.436119791666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45951.436119791666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45951.436119791666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45951.436119791666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45951.436119791666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45951.436119791666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45951.436119791666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45951.436119791666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45951.436119791666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45951.436119791666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45951.436119791666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45951.436119791666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45951.436119791666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45951.436119791666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45951.436119791666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45951.436119791666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45951.436119791666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45951.436119791666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45951.436119791666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45951.436119791666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45951.436119791666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45951.436119791666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45951.436119791666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45951.436119791666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45951.436119791666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45951.436119791666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45951.436119791666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45951.436119791666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45951.436119791666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45951.436119791666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45951.436119791666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45951.436119791666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45951.436119791666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45951.436119791666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45951.436119791666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45951.436119791666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45951.436119791666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45951.436119791666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45951.436119791666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45951.436119791666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45951.436119791666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45951.436119791666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45951.436119791666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45951.436119791666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45951.436119791666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45951.436119791666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45951.436119791666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45951.436119791666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45951.436119791666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45951.436119791666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45951.436119791666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45951.436119791666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45951.436119791666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45951.436119791666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45951.436119791666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45951.436119791666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45951.436119791666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45951.436119791666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45951.436119791666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45951.436119791666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45951.436119791666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45951.436119791666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45951.436119791666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45951.436119791666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45951.436119791666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45951.436119791666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45951.436119791666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45951.436119791666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45951.436119791666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45951.436119791666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45951.436119791666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45951.436119791666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45951.436119791666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45951.436119791666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45951.436119791666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45951.436119791666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45951.436119791666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45951.436119791666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45951.436119791666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45951.436119791666</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45951.436119791666</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45951.436119791666</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45951.436119791666</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45951.436119791666</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45951.436119791666</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45951.436119791666</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45951.436119791666</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45951.436119791666</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45951.436119791666</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45951.436119791666</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45951.436119791666</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45951.436119791666</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45951.436119791666</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45951.436119791666</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45951.436119791666</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45951.436119791666</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45951.436119791666</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45951.436119791666</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45951.436119791666</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45951.436119791666</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45951.436119791666</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45951.436119791666</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45951.436119791666</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45951.436119791666</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45951.436119791666</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45951.436119791666</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45951.436119791666</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45951.436119791666</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45951.436119791666</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45951.436119791666</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45951.436119791666</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45951.436119791666</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45951.436119791666</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45951.436119791666</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45951.436119791666</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45951.436119791666</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45951.436119791666</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45951.436119791666</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45951.436119791666</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45951.436119791666</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45951.436119791666</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45951.436119791666</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45951.436119791666</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45951.436119791666</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45951.436119791666</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45951.436119791666</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45951.436119791666</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45951.436119791666</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45951.436119791666</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45951.436119791666</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45951.436119791666</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45951.436119791666</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45951.436119791666</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45951.436119791666</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45951.436119791666</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45951.436119791666</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45951.436119791666</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45951.436119791666</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45951.436119791666</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45951.436119791666</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45951.436119791666</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45951.436119791666</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45951.436119791666</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45951.436119791666</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45951.436119791666</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45951.436119791666</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45951.436119791666</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45951.436119791666</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45951.436119791666</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45951.436119791666</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45951.436119791666</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45951.436119791666</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45951.436119791666</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45951.436119791666</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45951.436119791666</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45951.436119791666</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45951.436119791666</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45951.436119791666</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45951.436119791666</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45951.436119791666</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45951.436119791666</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45951.436119791666</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45951.436119791666</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45951.436119791666</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45951.436119791666</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45951.436119791666</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45951.436119791666</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45951.436119791666</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45951.436119791666</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45951.436119791666</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45951.436119791666</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45951.436119791666</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45951.436119791666</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45951.436119791666</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45951.436119791666</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45951.436119791666</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45951.436119791666</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45951.436119791666</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45951.436119791666</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45951.436119791666</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45951.436119791666</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45951.436119791666</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45951.436119791666</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45951.436119791666</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45951.436119791666</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45951.436119791666</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45951.436119791666</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45951.436119791666</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45951.436119791666</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45951.436119791666</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45951.436119791666</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45951.436119791666</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45951.436119791666</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45951.436119791666</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45951.436119791666</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45951.436119791666</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45951.436119791666</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45951.436119791666</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45951.436119791666</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45951.436119791666</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45951.436119791666</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45951.436119791666</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45951.436119791666</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45951.436119791666</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45951.436119791666</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45951.436119791666</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45951.436119791666</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45951.436119791666</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45951.436119791666</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45951.436119791666</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45951.436119791666</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45951.436119791666</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45951.436119791666</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45951.436119791666</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45951.436119791666</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45951.436119791666</v>
      </c>
      <c r="H521" s="158"/>
      <c r="I521" s="157" t="str">
        <f>IFERROR(VLOOKUP(D521,DB!A:F,6,0),"")</f>
        <v/>
      </c>
      <c r="J521" s="157" t="str">
        <f>IFERROR(VLOOKUP(D521,DB!A:G,7,0),"")</f>
        <v/>
      </c>
      <c r="K521" s="157"/>
      <c r="L521" s="157" t="str">
        <f>IFERROR(VLOOKUP(D521,DB!A:I,9,0),"")</f>
        <v/>
      </c>
    </row>
    <row r="522" spans="1:12" ht="15">
      <c r="A522" s="157"/>
      <c r="B522" s="157" t="str">
        <f>IFERROR(VLOOKUP(D522,DB!A:K,11,0),"")</f>
        <v/>
      </c>
      <c r="C522" s="157"/>
      <c r="D522" s="157"/>
      <c r="E522" s="157"/>
      <c r="F522" s="158"/>
      <c r="G522" s="159">
        <f ca="1">IFERROR(NOW()-F522,"")</f>
        <v>45951.436119791666</v>
      </c>
      <c r="H522" s="158"/>
      <c r="I522" s="157" t="str">
        <f>IFERROR(VLOOKUP(D522,DB!A:F,6,0),"")</f>
        <v/>
      </c>
      <c r="J522" s="157" t="str">
        <f>IFERROR(VLOOKUP(D522,DB!A:G,7,0),"")</f>
        <v/>
      </c>
      <c r="K522" s="157"/>
      <c r="L522" s="157" t="str">
        <f>IFERROR(VLOOKUP(D522,DB!A:I,9,0),"")</f>
        <v/>
      </c>
    </row>
    <row r="523" spans="1:12" ht="15">
      <c r="A523" s="157"/>
      <c r="B523" s="157" t="str">
        <f>IFERROR(VLOOKUP(D523,DB!A:K,11,0),"")</f>
        <v/>
      </c>
      <c r="C523" s="157"/>
      <c r="D523" s="157"/>
      <c r="E523" s="157"/>
      <c r="F523" s="158"/>
      <c r="G523" s="159">
        <f ca="1">IFERROR(NOW()-F523,"")</f>
        <v>45951.436119791666</v>
      </c>
      <c r="H523" s="158"/>
      <c r="I523" s="157" t="str">
        <f>IFERROR(VLOOKUP(D523,DB!A:F,6,0),"")</f>
        <v/>
      </c>
      <c r="J523" s="157" t="str">
        <f>IFERROR(VLOOKUP(D523,DB!A:G,7,0),"")</f>
        <v/>
      </c>
      <c r="K523" s="157"/>
      <c r="L523" s="157"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39109</v>
      </c>
      <c r="B2" s="105" t="str">
        <f>IFERROR(VLOOKUP(D2,DB!A:K,11,0),"")</f>
        <v>R6</v>
      </c>
      <c r="C2" s="107">
        <v>1</v>
      </c>
      <c r="D2" s="105" t="s">
        <v>33253</v>
      </c>
      <c r="E2" s="108" t="s">
        <v>38998</v>
      </c>
      <c r="F2" s="109">
        <v>45951.417824074073</v>
      </c>
      <c r="G2" s="78">
        <f ca="1">IFERROR(NOW()-F2,"-")</f>
        <v>1.8295717592991423E-2</v>
      </c>
      <c r="H2" s="109">
        <v>45951.405347222222</v>
      </c>
      <c r="I2" s="105" t="str">
        <f>IFERROR(VLOOKUP(D2,DB!A:F,6,0),"")</f>
        <v>SCECO</v>
      </c>
      <c r="J2" s="104" t="str">
        <f>IFERROR(VLOOKUP(D2,DB!A:G,7,0),"")</f>
        <v>Dead</v>
      </c>
      <c r="K2" s="110" t="s">
        <v>39110</v>
      </c>
      <c r="L2" s="111" t="str">
        <f>IFERROR(VLOOKUP(D2,DB!A:I,9,0),"")</f>
        <v>Latis</v>
      </c>
    </row>
    <row r="3" spans="1:16383" ht="31.5" customHeight="1">
      <c r="A3" s="106" t="s">
        <v>39111</v>
      </c>
      <c r="B3" s="105" t="str">
        <f>IFERROR(VLOOKUP(D3,DB!A:K,11,0),"")</f>
        <v>R6</v>
      </c>
      <c r="C3" s="107">
        <v>2</v>
      </c>
      <c r="D3" s="105" t="s">
        <v>32605</v>
      </c>
      <c r="E3" s="108" t="s">
        <v>38998</v>
      </c>
      <c r="F3" s="109">
        <v>45951.41815972222</v>
      </c>
      <c r="G3" s="78">
        <f ca="1">IFERROR(NOW()-F3,"-")</f>
        <v>1.7960069446417037E-2</v>
      </c>
      <c r="H3" s="109">
        <v>45951.41064814815</v>
      </c>
      <c r="I3" s="105" t="str">
        <f>IFERROR(VLOOKUP(D3,DB!A:F,6,0),"")</f>
        <v>SCECO</v>
      </c>
      <c r="J3" s="104" t="str">
        <f>IFERROR(VLOOKUP(D3,DB!A:G,7,0),"")</f>
        <v>Dead</v>
      </c>
      <c r="K3" s="110" t="s">
        <v>39112</v>
      </c>
      <c r="L3" s="111" t="str">
        <f>IFERROR(VLOOKUP(D3,DB!A:I,9,0),"")</f>
        <v>Latis</v>
      </c>
    </row>
    <row r="4" spans="1:16383" ht="31.5" customHeight="1">
      <c r="A4" s="106"/>
      <c r="B4" s="105" t="str">
        <f>IFERROR(VLOOKUP(D4,DB!A:K,11,0),"")</f>
        <v/>
      </c>
      <c r="C4" s="107"/>
      <c r="D4" s="105"/>
      <c r="E4" s="108"/>
      <c r="F4" s="109"/>
      <c r="G4" s="78">
        <f ca="1">IFERROR(NOW()-F4,"-")</f>
        <v>45951.436119791666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45951.436119791666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45951.436119791666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45951.436119791666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45951.436119791666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45951.436119791666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45951.436119791666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45951.436119791666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45951.436119791666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45951.436119791666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45951.436119791666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45951.436119791666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45951.436119791666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45951.436119791666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45951.436119791666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45951.436119791666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45951.436119791666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45951.436119791666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45951.436119791666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45951.436119791666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45951.436119791666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45951.436119791666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45951.436119791666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45951.436119791666</v>
      </c>
      <c r="H27" s="109"/>
      <c r="I27" s="105" t="str">
        <f>IFERROR(VLOOKUP(D27,DB!A:F,6,0),"")</f>
        <v/>
      </c>
      <c r="J27" s="104" t="str">
        <f>IFERROR(VLOOKUP(D27,DB!A:G,7,0),"")</f>
        <v/>
      </c>
      <c r="K27" s="110"/>
      <c r="L27" s="111"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2025-10-21T07:28:55Z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