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73" documentId="13_ncr:1_{F6CB121F-512D-4AA6-A0C1-0FB36C537598}" xr6:coauthVersionLast="47" xr6:coauthVersionMax="47" xr10:uidLastSave="{6D2AE634-011C-472B-ABC2-A16F2AC939F7}"/>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<sst xmlns="http://schemas.openxmlformats.org/spreadsheetml/2006/main" count="178590" uniqueCount="39080">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</sst>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268.94669293981133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15.325709143515269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0.11738738425628981</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45931.895118865737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45931.895118865737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45931.895118865737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45931.895118865737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45931.895118865737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45931.895118865737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45931.895118865737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45931.895118865737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45931.895118865737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45931.895118865737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45931.895118865737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45931.895118865737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45931.895118865737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45931.895118865737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45931.895118865737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45931.895118865737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45931.895118865737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45931.895118865737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45931.895118865737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45931.895118865737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45931.895118865737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45931.895118865737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45931.895118865737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45931.895118865737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45931.895118865737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45931.895118865737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45931.895118865737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45931.895118865737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45931.895118865737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45931.895118865737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45931.895118865737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45931.895118865737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45931.895118865737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45931.895118865737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45931.895118865737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45931.895118865737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45931.895118865737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45931.895118865737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45931.895118865737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45931.895118865737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45931.895118865737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45931.895118865737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45931.895118865737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45931.895118865737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45931.895118865737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45931.895118865737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45931.895118865737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45931.895118865737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45931.895118865737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45931.895118865737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45931.895118865737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45931.895118865737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45931.895118865737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45931.895118865737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45931.895118865737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45931.895118865737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45931.895118865737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45931.895118865737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45931.895118865737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45931.895118865737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45931.895118865737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45931.895118865737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45931.895118865737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45931.895118865737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45931.895118865737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45931.895118865737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45931.895118865737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45931.895118865737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45931.895118865737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45931.895118865737</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240.24333645832667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125.16803553240607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106.89528090277599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8.6695517361076782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t="s">
        <v>39058</v>
      </c>
      <c r="E7" s="131"/>
      <c r="F7" s="132"/>
      <c r="G7" s="133">
        <f ca="1">IFERROR(NOW()-F7,"-")</f>
        <v>45931.895118865737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45931.895118865737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45931.895118865737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45931.895118865737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45931.895118865737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45931.895118865737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45931.895118865737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45931.895118865737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45931.895118865737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45931.895118865737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45931.895118865737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45931.895118865737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45931.895118865737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45931.895118865737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45931.895118865737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45931.895118865737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45931.895118865737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45931.895118865737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45931.895118865737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45931.895118865737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45931.895118865737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45931.895118865737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45931.895118865737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45931.895118865737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45931.895118865737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45931.895118865737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45931.895118865737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45931.895118865737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45931.895118865737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45931.895118865737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45931.895118865737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45931.895118865737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45931.895118865737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45931.895118865737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45931.895118865737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45931.895118865737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45931.895118865737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45931.895118865737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45931.895118865737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45931.895118865737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45931.895118865737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45931.895118865737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45931.895118865737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45931.895118865737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45931.895118865737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45931.895118865737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45931.895118865737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45931.895118865737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45931.895118865737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45931.895118865737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45931.895118865737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45931.895118865737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45931.895118865737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45931.895118865737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45931.895118865737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45931.895118865737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45931.895118865737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45931.895118865737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45931.895118865737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45931.895118865737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45931.895118865737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45931.895118865737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45931.895118865737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45931.895118865737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45931.895118865737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45931.895118865737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45931.895118865737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45931.895118865737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45931.895118865737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45931.895118865737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45931.895118865737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45931.895118865737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45931.895118865737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45931.895118865737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45931.895118865737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45931.895118865737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45931.895118865737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45931.895118865737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45931.895118865737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45931.895118865737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45931.895118865737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45931.895118865737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45931.895118865737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45931.895118865737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45931.895118865737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45931.895118865737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45931.895118865737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45931.895118865737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45931.895118865737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45931.895118865737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45931.895118865737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45931.895118865737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45931.895118865737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45931.895118865737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45931.895118865737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45931.895118865737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45931.895118865737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45931.895118865737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45931.895118865737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45931.895118865737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45931.895118865737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45931.895118865737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45931.895118865737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45931.895118865737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45931.895118865737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45931.895118865737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45931.895118865737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45931.895118865737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45931.895118865737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45931.895118865737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45931.895118865737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45931.895118865737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45931.895118865737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45931.895118865737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45931.895118865737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45931.895118865737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45931.895118865737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45931.895118865737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45931.895118865737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45931.895118865737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45931.895118865737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45931.895118865737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45931.895118865737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45931.895118865737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45931.895118865737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45931.895118865737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45931.895118865737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45931.895118865737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45931.895118865737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45931.895118865737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45931.895118865737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45931.895118865737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45931.895118865737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45931.895118865737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45931.895118865737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45931.895118865737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45931.895118865737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45931.895118865737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45931.895118865737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45931.895118865737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45931.895118865737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45931.895118865737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45931.895118865737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45931.895118865737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45931.895118865737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45931.895118865737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45931.895118865737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45931.895118865737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45931.895118865737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45931.895118865737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45931.895118865737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45931.895118865737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45931.895118865737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45931.895118865737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45931.895118865737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45931.895118865737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45931.895118865737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45931.895118865737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45931.895118865737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45931.895118865737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45931.895118865737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45931.895118865737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45931.895118865737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45931.895118865737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45931.895118865737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45931.895118865737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45931.895118865737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45931.895118865737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45931.895118865737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45931.895118865737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45931.895118865737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45931.895118865737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45931.895118865737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45931.895118865737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45931.895118865737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45931.895118865737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45931.895118865737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45931.895118865737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45931.895118865737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45931.895118865737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45931.895118865737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45931.895118865737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45931.895118865737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45931.895118865737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45931.895118865737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45931.895118865737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45931.895118865737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45931.895118865737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45931.895118865737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45931.895118865737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45931.895118865737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45931.895118865737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45931.895118865737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45931.895118865737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45931.895118865737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45931.895118865737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45931.895118865737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45931.895118865737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45931.895118865737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45931.895118865737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45931.895118865737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45931.895118865737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45931.895118865737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45931.895118865737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45931.895118865737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45931.895118865737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45931.895118865737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45931.895118865737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45931.895118865737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45931.895118865737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45931.895118865737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45931.895118865737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45931.895118865737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45931.895118865737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45931.895118865737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45931.895118865737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45931.895118865737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45931.895118865737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45931.895118865737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45931.895118865737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45931.895118865737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45931.895118865737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45931.895118865737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45931.895118865737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45931.895118865737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45931.895118865737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45931.895118865737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45931.895118865737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45931.895118865737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45931.895118865737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45931.895118865737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45931.895118865737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45931.895118865737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45931.895118865737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45931.895118865737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45931.895118865737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45931.895118865737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45931.895118865737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45931.895118865737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45931.895118865737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45931.895118865737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45931.895118865737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45931.895118865737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45931.895118865737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45931.895118865737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45931.895118865737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45931.895118865737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45931.895118865737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45931.895118865737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45931.895118865737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45931.895118865737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45931.895118865737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45931.895118865737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45931.895118865737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45931.895118865737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45931.895118865737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45931.895118865737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45931.895118865737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45931.895118865737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45931.895118865737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45931.895118865737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45931.895118865737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45931.895118865737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45931.895118865737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45931.895118865737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45931.895118865737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45931.895118865737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45931.895118865737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45931.895118865737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45931.895118865737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45931.895118865737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45931.895118865737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45931.895118865737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45931.895118865737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45931.895118865737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45931.895118865737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45931.895118865737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45931.895118865737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45931.895118865737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45931.895118865737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45931.895118865737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45931.895118865737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45931.895118865737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45931.895118865737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45931.895118865737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45931.895118865737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45931.895118865737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45931.895118865737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45931.895118865737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45931.895118865737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45931.895118865737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45931.895118865737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45931.895118865737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45931.895118865737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45931.895118865737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45931.895118865737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45931.895118865737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45931.895118865737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45931.895118865737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45931.895118865737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45931.895118865737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45931.895118865737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45931.895118865737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45931.895118865737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45931.895118865737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45931.895118865737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45931.895118865737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45931.895118865737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45931.895118865737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45931.895118865737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45931.895118865737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45931.895118865737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45931.895118865737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45931.895118865737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45931.895118865737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45931.895118865737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45931.895118865737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45931.895118865737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45931.895118865737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45931.895118865737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45931.895118865737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45931.895118865737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45931.895118865737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45931.895118865737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45931.895118865737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45931.895118865737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45931.895118865737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45931.895118865737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45931.895118865737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45931.895118865737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45931.895118865737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45931.895118865737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45931.895118865737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45931.895118865737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45931.895118865737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45931.895118865737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45931.895118865737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45931.895118865737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45931.895118865737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45931.895118865737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45931.895118865737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45931.895118865737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45931.895118865737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45931.895118865737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45931.895118865737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45931.895118865737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45931.895118865737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45931.895118865737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45931.895118865737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45931.895118865737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45931.895118865737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45931.895118865737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45931.895118865737</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45931.895118865737</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45931.895118865737</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45931.895118865737</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45931.895118865737</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45931.895118865737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45931.895118865737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45931.895118865737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45931.895118865737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45931.895118865737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45931.895118865737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45931.895118865737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45931.895118865737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45931.895118865737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45931.895118865737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45931.895118865737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45931.895118865737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45931.895118865737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45931.895118865737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45931.895118865737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45931.895118865737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45931.895118865737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45931.895118865737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45931.895118865737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45931.895118865737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45931.895118865737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45931.895118865737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45931.895118865737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45931.895118865737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45931.895118865737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45931.895118865737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45931.895118865737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45931.895118865737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45931.895118865737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45931.895118865737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45931.895118865737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45931.895118865737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45931.895118865737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45931.895118865737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45931.895118865737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45931.895118865737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45931.895118865737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45931.895118865737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45931.895118865737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45931.895118865737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45931.895118865737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45931.895118865737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45931.895118865737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45931.895118865737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45931.895118865737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45931.895118865737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45931.895118865737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45931.895118865737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45931.895118865737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45931.895118865737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45931.895118865737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45931.895118865737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45931.895118865737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45931.895118865737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45931.895118865737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45931.895118865737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45931.895118865737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45931.895118865737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45931.895118865737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45931.895118865737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45931.895118865737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45931.895118865737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45931.895118865737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45931.895118865737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45931.895118865737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45931.895118865737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45931.895118865737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45931.895118865737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45931.895118865737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45931.895118865737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45931.895118865737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45931.895118865737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45931.895118865737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45931.895118865737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45931.895118865737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45931.895118865737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45931.895118865737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45931.895118865737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45931.895118865737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45931.895118865737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45931.895118865737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45931.895118865737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45931.895118865737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45931.895118865737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45931.895118865737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45931.895118865737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45931.895118865737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45931.895118865737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45931.895118865737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45931.895118865737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45931.895118865737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45931.895118865737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45931.895118865737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45931.895118865737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45931.895118865737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45931.895118865737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45931.895118865737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45931.895118865737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45931.895118865737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45931.895118865737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45931.895118865737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45931.895118865737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45931.895118865737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45931.895118865737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45931.895118865737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45931.895118865737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45931.895118865737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45931.895118865737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45931.895118865737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45931.895118865737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45931.895118865737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45931.895118865737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45931.895118865737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45931.895118865737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45931.895118865737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45931.895118865737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45931.895118865737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45931.895118865737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45931.895118865737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45931.895118865737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45931.895118865737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45931.895118865737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45931.895118865737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45931.895118865737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45931.895118865737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45931.895118865737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45931.895118865737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45931.895118865737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45931.895118865737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45931.895118865737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45931.895118865737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45931.895118865737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45931.895118865737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45931.895118865737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45931.895118865737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45931.895118865737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45931.895118865737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45931.895118865737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45931.895118865737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45931.895118865737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45931.895118865737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45931.895118865737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45931.895118865737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45931.895118865737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45931.895118865737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45931.895118865737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45931.895118865737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45931.895118865737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45931.895118865737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45931.895118865737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45931.895118865737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45931.895118865737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45931.895118865737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45931.895118865737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45931.895118865737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45931.895118865737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45931.895118865737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45931.895118865737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45931.895118865737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45931.895118865737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45931.895118865737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45931.895118865737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45931.895118865737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45931.895118865737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45931.895118865737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45931.895118865737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45931.895118865737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45931.895118865737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45931.895118865737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45931.895118865737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45931.895118865737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45931.895118865737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45931.895118865737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45931.895118865737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45931.895118865737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45931.895118865737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45931.895118865737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45931.895118865737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45931.895118865737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45931.895118865737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45931.895118865737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45931.895118865737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45931.895118865737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45931.895118865737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45931.895118865737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45931.895118865737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45931.895118865737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45931.895118865737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45931.895118865737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45931.895118865737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45931.895118865737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45931.895118865737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45931.895118865737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45931.895118865737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45931.895118865737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45931.895118865737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45931.895118865737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45931.895118865737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45931.895118865737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45931.895118865737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45931.895118865737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45931.895118865737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45931.895118865737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45931.895118865737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45931.895118865737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45931.895118865737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45931.895118865737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45931.895118865737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45931.895118865737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45931.895118865737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45931.895118865737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45931.895118865737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45931.895118865737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45931.895118865737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45931.895118865737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45931.895118865737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45931.895118865737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45931.895118865737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45931.895118865737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45931.895118865737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45931.895118865737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45931.895118865737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45931.895118865737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45931.895118865737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45931.895118865737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45931.895118865737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45931.895118865737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45931.895118865737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45931.895118865737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45931.895118865737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45931.895118865737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45931.895118865737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45931.895118865737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45931.895118865737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45931.895118865737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45931.895118865737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45931.895118865737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45931.895118865737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45931.895118865737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45931.895118865737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45931.895118865737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45931.895118865737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45931.895118865737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45931.895118865737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45931.895118865737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45931.895118865737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45931.895118865737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45931.895118865737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45931.895118865737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45931.895118865737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45931.895118865737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45931.895118865737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45931.895118865737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45931.895118865737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45931.895118865737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45931.895118865737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45931.895118865737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45931.895118865737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45931.895118865737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45931.895118865737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45931.895118865737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45931.895118865737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45931.895118865737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45931.895118865737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45931.895118865737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45931.895118865737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45931.895118865737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45931.895118865737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45931.895118865737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45931.895118865737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45931.895118865737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45931.895118865737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45931.895118865737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45931.895118865737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45931.895118865737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45931.895118865737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45931.895118865737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45931.895118865737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45931.895118865737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45931.895118865737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45931.895118865737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45931.895118865737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45931.895118865737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45931.895118865737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45931.895118865737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45931.895118865737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45931.895118865737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45931.895118865737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45931.895118865737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45931.895118865737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45931.895118865737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45931.895118865737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45931.895118865737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45931.895118865737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45931.895118865737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45931.895118865737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45931.895118865737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45931.895118865737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45931.895118865737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45931.895118865737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45931.895118865737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45931.895118865737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45931.895118865737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45931.895118865737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45931.895118865737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45931.895118865737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45931.895118865737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45931.895118865737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45931.895118865737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45931.895118865737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45931.895118865737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45931.895118865737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45931.895118865737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45931.895118865737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45931.895118865737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45931.895118865737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45931.895118865737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45931.895118865737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45931.895118865737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45931.895118865737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45931.895118865737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45931.895118865737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45931.895118865737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45931.895118865737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45931.895118865737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45931.895118865737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45931.895118865737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45931.895118865737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45931.895118865737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45931.895118865737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45931.895118865737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45931.895118865737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45931.895118865737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45931.895118865737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45931.895118865737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45931.895118865737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45931.895118865737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45931.895118865737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45931.895118865737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45931.895118865737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45931.895118865737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45931.895118865737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45931.895118865737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45931.895118865737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45931.895118865737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45931.895118865737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45931.895118865737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45931.895118865737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45931.895118865737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45931.895118865737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45931.895118865737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45931.895118865737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45931.895118865737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45931.895118865737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45931.895118865737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45931.895118865737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45931.895118865737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45931.895118865737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45931.895118865737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45931.895118865737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45931.895118865737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45931.895118865737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45931.895118865737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45931.895118865737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45931.895118865737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45931.895118865737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45931.895118865737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45931.895118865737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45931.895118865737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45931.895118865737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45931.895118865737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45931.895118865737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45931.895118865737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45931.895118865737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45931.895118865737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45931.895118865737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45931.895118865737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45931.895118865737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45931.895118865737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45931.895118865737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45931.895118865737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45931.895118865737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45931.895118865737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45931.895118865737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45931.895118865737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45931.895118865737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45931.895118865737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45931.895118865737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45931.895118865737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45931.895118865737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45931.895118865737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45931.895118865737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45931.895118865737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45931.895118865737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45931.895118865737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45931.895118865737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45931.895118865737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45931.895118865737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45931.895118865737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45931.895118865737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45931.895118865737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45931.895118865737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45931.895118865737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45931.895118865737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45931.895118865737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45931.895118865737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45931.895118865737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45931.895118865737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45931.895118865737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45931.895118865737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45931.895118865737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45931.895118865737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45931.895118865737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45931.895118865737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45931.895118865737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45931.895118865737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45931.895118865737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45931.895118865737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45931.895118865737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45931.895118865737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45931.895118865737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45931.895118865737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45931.895118865737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45931.895118865737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45931.895118865737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45931.895118865737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45931.895118865737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45931.895118865737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45931.895118865737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45931.895118865737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45931.895118865737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45931.895118865737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45931.895118865737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45931.895118865737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45931.895118865737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45931.895118865737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45931.895118865737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45931.895118865737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45931.895118865737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45931.895118865737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45931.895118865737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45931.895118865737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45931.895118865737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45931.895118865737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45931.895118865737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45931.895118865737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45931.895118865737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45931.895118865737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45931.895118865737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45931.895118865737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45931.895118865737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45931.895118865737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45931.895118865737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45931.895118865737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45931.895118865737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45931.895118865737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45931.895118865737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45931.895118865737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45931.895118865737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45931.895118865737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45931.895118865737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45931.895118865737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45931.895118865737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45931.895118865737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45931.895118865737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45931.895118865737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45931.895118865737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45931.895118865737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45931.895118865737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45931.895118865737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45931.895118865737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45931.895118865737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45931.895118865737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45931.895118865737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45931.895118865737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45931.895118865737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45931.895118865737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45931.895118865737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45931.895118865737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45931.895118865737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45931.895118865737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45931.895118865737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45931.895118865737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45931.895118865737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45931.895118865737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45931.895118865737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45931.895118865737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45931.895118865737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45931.895118865737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45931.895118865737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45931.895118865737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45931.895118865737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45931.895118865737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45931.895118865737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45931.895118865737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45931.895118865737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45931.895118865737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45931.895118865737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45931.895118865737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45931.895118865737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45931.895118865737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45931.895118865737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45931.895118865737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45931.895118865737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45931.895118865737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45931.895118865737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45931.895118865737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45931.895118865737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45931.895118865737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45931.895118865737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45931.895118865737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45931.895118865737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45931.895118865737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45931.895118865737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45931.895118865737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45931.895118865737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45931.895118865737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45931.895118865737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45931.895118865737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45931.895118865737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45931.895118865737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45931.895118865737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45931.895118865737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45931.895118865737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45931.895118865737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45931.895118865737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45931.895118865737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45931.895118865737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45931.895118865737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45931.895118865737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45931.895118865737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45931.895118865737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45931.895118865737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45931.895118865737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45931.895118865737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45931.895118865737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45931.895118865737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45931.895118865737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45931.895118865737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45931.895118865737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45931.895118865737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45931.895118865737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45931.895118865737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45931.895118865737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45931.895118865737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45931.895118865737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45931.895118865737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45931.895118865737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45931.895118865737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45931.895118865737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45931.895118865737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45931.895118865737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45931.895118865737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45931.895118865737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45931.895118865737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45931.895118865737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45931.895118865737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45931.895118865737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45931.895118865737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45931.895118865737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45931.895118865737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45931.895118865737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45931.895118865737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45931.895118865737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45931.895118865737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45931.895118865737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45931.895118865737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45931.895118865737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45931.895118865737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45931.895118865737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45931.895118865737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45931.895118865737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45931.895118865737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45931.895118865737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45931.895118865737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45931.895118865737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45931.895118865737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45931.895118865737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45931.895118865737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45931.895118865737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45931.895118865737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45931.895118865737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45931.895118865737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45931.895118865737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45931.895118865737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45931.895118865737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45931.895118865737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45931.895118865737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45931.895118865737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45931.895118865737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45931.895118865737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45931.895118865737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45931.895118865737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45931.895118865737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45931.895118865737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45931.895118865737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45931.895118865737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45931.895118865737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45931.895118865737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45931.895118865737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45931.895118865737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45931.895118865737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45931.895118865737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45931.895118865737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45931.895118865737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45931.895118865737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45931.895118865737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45931.895118865737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45931.895118865737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45931.895118865737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45931.895118865737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45931.895118865737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45931.895118865737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45931.895118865737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45931.895118865737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45931.895118865737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45931.895118865737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45931.895118865737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45931.895118865737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45931.895118865737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45931.895118865737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45931.895118865737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45931.895118865737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45931.895118865737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45931.895118865737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45931.895118865737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45931.895118865737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45931.895118865737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45931.895118865737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45931.895118865737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45931.895118865737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45931.895118865737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45931.895118865737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45931.895118865737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45931.895118865737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45931.895118865737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45931.895118865737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45931.895118865737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45931.895118865737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45931.895118865737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45931.895118865737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45931.895118865737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45931.895118865737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45931.895118865737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45931.895118865737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45931.895118865737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45931.895118865737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45931.895118865737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45931.895118865737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45931.895118865737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45931.895118865737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45931.895118865737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45931.895118865737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45931.895118865737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45931.895118865737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45931.895118865737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45931.895118865737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45931.895118865737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45931.895118865737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45931.895118865737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45931.895118865737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45931.895118865737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45931.895118865737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45931.895118865737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45931.895118865737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45931.895118865737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45931.895118865737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45931.895118865737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45931.895118865737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45931.895118865737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45931.895118865737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45931.895118865737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45931.895118865737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45931.895118865737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45931.895118865737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45931.895118865737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45931.895118865737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45931.895118865737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45931.895118865737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45931.895118865737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45931.895118865737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45931.895118865737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45931.895118865737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45931.895118865737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45931.895118865737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45931.895118865737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45931.895118865737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45931.895118865737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45931.895118865737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45931.895118865737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45931.895118865737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45931.895118865737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45931.895118865737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45931.895118865737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45931.895118865737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45931.895118865737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45931.895118865737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45931.895118865737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45931.895118865737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45931.895118865737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45931.895118865737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45931.895118865737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45931.895118865737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45931.895118865737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45931.895118865737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45931.895118865737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45931.895118865737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45931.895118865737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45931.895118865737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45931.895118865737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45931.895118865737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45931.895118865737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45931.895118865737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45931.895118865737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45931.895118865737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45931.895118865737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45931.895118865737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45931.895118865737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45931.895118865737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45931.895118865737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45931.895118865737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45931.895118865737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45931.895118865737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45931.895118865737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45931.895118865737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45931.895118865737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45931.895118865737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45931.895118865737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45931.895118865737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45931.895118865737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45931.895118865737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45931.895118865737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45931.895118865737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45931.895118865737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45931.895118865737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45931.895118865737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45931.895118865737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45931.895118865737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45931.895118865737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45931.895118865737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45931.895118865737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45931.895118865737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45931.895118865737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45931.895118865737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45931.895118865737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45931.895118865737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45931.895118865737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45931.895118865737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45931.895118865737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45931.895118865737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45931.895118865737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45931.895118865737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45931.895118865737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45931.895118865737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45931.895118865737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45931.895118865737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45931.895118865737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45931.895118865737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45931.895118865737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45931.895118865737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45931.895118865737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45931.895118865737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45931.895118865737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45931.895118865737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45931.895118865737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45931.895118865737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45931.895118865737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45931.895118865737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45931.895118865737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45931.895118865737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45931.895118865737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45931.895118865737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45931.895118865737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45931.895118865737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45931.895118865737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45931.895118865737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45931.895118865737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45931.895118865737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45931.895118865737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45931.895118865737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45931.895118865737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45931.895118865737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45931.895118865737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45931.895118865737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45931.895118865737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45931.895118865737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45931.895118865737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45931.895118865737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45931.895118865737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45931.895118865737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45931.895118865737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45931.895118865737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45931.895118865737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45931.895118865737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45931.895118865737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45931.895118865737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45931.895118865737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45931.895118865737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45931.895118865737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45931.895118865737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45931.895118865737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45931.895118865737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45931.895118865737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45931.895118865737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45931.895118865737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45931.895118865737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45931.895118865737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45931.895118865737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45931.895118865737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45931.895118865737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45931.895118865737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45931.895118865737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45931.895118865737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45931.895118865737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45931.895118865737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45931.895118865737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45931.895118865737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45931.895118865737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45931.895118865737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45931.895118865737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45931.895118865737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45931.895118865737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45931.895118865737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45931.895118865737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45931.895118865737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45931.895118865737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45931.895118865737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45931.895118865737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45931.895118865737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45931.895118865737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45931.895118865737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45931.895118865737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45931.895118865737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45931.895118865737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45931.895118865737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45931.895118865737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45931.895118865737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45931.895118865737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45931.895118865737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45931.895118865737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45931.895118865737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45931.895118865737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45931.895118865737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45931.895118865737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45931.895118865737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45931.895118865737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45931.895118865737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45931.895118865737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45931.895118865737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45931.895118865737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45931.895118865737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45931.895118865737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45931.895118865737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45931.895118865737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45931.895118865737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45931.895118865737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45931.895118865737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45931.895118865737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45931.895118865737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45931.895118865737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45931.895118865737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45931.895118865737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45931.895118865737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45931.895118865737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45931.895118865737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45931.895118865737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45931.895118865737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45931.895118865737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45931.895118865737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45931.895118865737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45931.895118865737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45931.895118865737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45931.895118865737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45931.895118865737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45931.895118865737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45931.895118865737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45931.895118865737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45931.895118865737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45931.895118865737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45931.895118865737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45931.895118865737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45931.895118865737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45931.895118865737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45931.895118865737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45931.895118865737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45931.895118865737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45931.895118865737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45931.895118865737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45931.895118865737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45931.895118865737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45931.895118865737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45931.895118865737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45931.895118865737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45931.895118865737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45931.895118865737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45931.895118865737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45931.895118865737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45931.895118865737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45931.895118865737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45931.895118865737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45931.895118865737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45931.895118865737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45931.895118865737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45931.895118865737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45931.895118865737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45931.895118865737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45931.895118865737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45931.895118865737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45931.895118865737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45931.895118865737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45931.895118865737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45931.895118865737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45931.895118865737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45931.895118865737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45931.895118865737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45931.895118865737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45931.895118865737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45931.895118865737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45931.895118865737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45931.895118865737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45931.895118865737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45931.895118865737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45931.895118865737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45931.895118865737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45931.895118865737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45931.895118865737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45931.895118865737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45931.895118865737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45931.895118865737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45931.895118865737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45931.895118865737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45931.895118865737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45931.895118865737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45931.895118865737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45931.895118865737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45931.895118865737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45931.895118865737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45931.895118865737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45931.895118865737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45931.895118865737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45931.895118865737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45931.895118865737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45931.895118865737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45931.895118865737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45931.895118865737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45931.895118865737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45931.895118865737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45931.895118865737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45931.895118865737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45931.895118865737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45931.895118865737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45931.895118865737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45931.895118865737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45931.895118865737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45931.895118865737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45931.895118865737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45931.895118865737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45931.895118865737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45931.895118865737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45931.895118865737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45931.895118865737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45931.895118865737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45931.895118865737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45931.895118865737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45931.895118865737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45931.895118865737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45931.895118865737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45931.895118865737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45931.895118865737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45931.895118865737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45931.895118865737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45931.895118865737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45931.895118865737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45931.895118865737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45931.895118865737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45931.895118865737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45931.895118865737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45931.895118865737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45931.895118865737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45931.895118865737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45931.895118865737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45931.895118865737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45931.895118865737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45931.895118865737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45931.895118865737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45931.895118865737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45931.895118865737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45931.895118865737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45931.895118865737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45931.895118865737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45931.895118865737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45931.895118865737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45931.895118865737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45931.895118865737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45931.895118865737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45931.895118865737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45931.895118865737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45931.895118865737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45931.895118865737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45931.895118865737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45931.895118865737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45931.895118865737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45931.895118865737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45931.895118865737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45931.895118865737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45931.895118865737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45931.895118865737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45931.895118865737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45931.895118865737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45931.895118865737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45931.895118865737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45931.895118865737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45931.895118865737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45931.895118865737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45931.895118865737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45931.895118865737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45931.895118865737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45931.895118865737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45931.895118865737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45931.895118865737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45931.895118865737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45931.895118865737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45931.895118865737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45931.895118865737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45931.895118865737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45931.895118865737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45931.895118865737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45931.895118865737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45931.895118865737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45931.895118865737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45931.895118865737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45931.895118865737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45931.895118865737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45931.895118865737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45931.895118865737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45931.895118865737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45931.895118865737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45931.895118865737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45931.895118865737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45931.895118865737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45931.895118865737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45931.895118865737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45931.895118865737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45931.895118865737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45931.895118865737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45931.895118865737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45931.895118865737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45931.895118865737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45931.895118865737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45931.895118865737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45931.895118865737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45931.895118865737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45931.895118865737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45931.895118865737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45931.895118865737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45931.895118865737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45931.895118865737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45931.895118865737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45931.895118865737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45931.895118865737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45931.895118865737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45931.895118865737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45931.895118865737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45931.895118865737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45931.895118865737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45931.895118865737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45931.895118865737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45931.895118865737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45931.895118865737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45931.895118865737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45931.895118865737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45931.895118865737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45931.895118865737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45931.895118865737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45931.895118865737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45931.895118865737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45931.895118865737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45931.895118865737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45931.895118865737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45931.895118865737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45931.895118865737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45931.895118865737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45931.895118865737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45931.895118865737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45931.895118865737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45931.895118865737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45931.895118865737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45931.895118865737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45931.895118865737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45931.895118865737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45931.895118865737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45931.895118865737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45931.895118865737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45931.895118865737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45931.895118865737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45931.895118865737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45931.895118865737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45931.895118865737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45931.895118865737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45931.895118865737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45931.895118865737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45931.895118865737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45931.895118865737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45931.895118865737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45931.895118865737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45931.895118865737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45931.895118865737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45931.895118865737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45931.895118865737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45931.895118865737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45931.895118865737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45931.895118865737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45931.895118865737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45931.895118865737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45931.895118865737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45931.895118865737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45931.895118865737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45931.895118865737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45931.895118865737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45931.895118865737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45931.895118865737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45931.895118865737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45931.895118865737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45931.895118865737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45931.895118865737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45931.895118865737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45931.895118865737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45931.895118865737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45931.895118865737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45931.895118865737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45931.895118865737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45931.895118865737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45931.895118865737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45931.895118865737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45931.895118865737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45931.895118865737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45931.895118865737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45931.895118865737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45931.895118865737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45931.895118865737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45931.895118865737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45931.895118865737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45931.895118865737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45931.895118865737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45931.895118865737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45931.895118865737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45931.895118865737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45931.895118865737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45931.895118865737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45931.895118865737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45931.895118865737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45931.895118865737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45931.895118865737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45931.895118865737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45931.895118865737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45931.895118865737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45931.895118865737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45931.895118865737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45931.895118865737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45931.895118865737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45931.895118865737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45931.895118865737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45931.895118865737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45931.895118865737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45931.895118865737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45931.895118865737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45931.895118865737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45931.895118865737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45931.895118865737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45931.895118865737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45931.895118865737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45931.895118865737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45931.895118865737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45931.895118865737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45931.895118865737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45931.895118865737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45931.895118865737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45931.895118865737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45931.895118865737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45931.895118865737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45931.895118865737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45931.895118865737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45931.895118865737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45931.895118865737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45931.895118865737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45931.895118865737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45931.895118865737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45931.895118865737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45931.895118865737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45931.895118865737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45931.895118865737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45931.895118865737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45931.895118865737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45931.895118865737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45931.895118865737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45931.895118865737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45931.895118865737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45931.895118865737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45931.895118865737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45931.895118865737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45931.895118865737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45931.895118865737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45931.895118865737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45931.895118865737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45931.895118865737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45931.895118865737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45931.895118865737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45931.895118865737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45931.895118865737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45931.895118865737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45931.895118865737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45931.895118865737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45931.895118865737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45931.895118865737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45931.895118865737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45931.895118865737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45931.895118865737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45931.895118865737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45931.895118865737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45931.895118865737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45931.895118865737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45931.895118865737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45931.895118865737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45931.895118865737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45931.895118865737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45931.895118865737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45931.895118865737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45931.895118865737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45931.895118865737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45931.895118865737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45931.895118865737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45931.895118865737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228.41440127314127</v>
      </c>
      <c r="H2" s="113">
        <v>45703.474768518521</v>
      </c>
      <c r="I2" s="110" t="str">
        <f>IFERROR(VLOOKUP(D2,DB!A:F,6,0),"")</f>
        <v>SCECO</v>
      </c>
      <c r="J2" s="110" t="str">
        <f>IFERROR(VLOOKUP(D2,DB!A:G,7,0),"")</f>
        <v>Dead</v>
      </c>
      <c r="K2" s="115" t="s">
        <v>39060</v>
      </c>
      <c r="L2" s="107" t="str">
        <f>IFERROR(VLOOKUP(D2,DB!A:I,9,0),"")</f>
        <v>Latis</v>
      </c>
    </row>
    <row r="3" spans="1:16" ht="15" customHeight="1">
      <c r="A3" s="110" t="s">
        <v>39061</v>
      </c>
      <c r="B3" s="110" t="str">
        <f>IFERROR(VLOOKUP(D3,DB!A:K,11,0),"")</f>
        <v>R4</v>
      </c>
      <c r="C3" s="111">
        <v>2</v>
      </c>
      <c r="D3" s="107" t="s">
        <v>39062</v>
      </c>
      <c r="E3" s="112" t="s">
        <v>38964</v>
      </c>
      <c r="F3" s="113">
        <v>45930.890277777777</v>
      </c>
      <c r="G3" s="114">
        <f ca="1">IFERROR(NOW()-F3,"")</f>
        <v>1.0048410879608127</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1</v>
      </c>
      <c r="D4" s="107" t="s">
        <v>36244</v>
      </c>
      <c r="E4" s="112" t="s">
        <v>38964</v>
      </c>
      <c r="F4" s="113">
        <v>45931.888888888891</v>
      </c>
      <c r="G4" s="114">
        <f ca="1">IFERROR(NOW()-F4,"")</f>
        <v>6.2299768469529226E-3</v>
      </c>
      <c r="H4" s="113">
        <v>45931.883148148147</v>
      </c>
      <c r="I4" s="110" t="str">
        <f>IFERROR(VLOOKUP(D4,DB!A:F,6,0),"")</f>
        <v>Generator-SG</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45931.895118865737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45931.895118865737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45931.895118865737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45931.895118865737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45931.895118865737</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45931.895118865737</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45931.895118865737</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45931.895118865737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45931.895118865737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45931.895118865737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45931.895118865737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45931.895118865737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45931.895118865737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45931.895118865737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45931.895118865737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45931.895118865737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45931.895118865737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45931.895118865737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45931.895118865737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45931.895118865737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45931.895118865737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45931.895118865737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45931.895118865737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45931.895118865737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45931.895118865737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45931.895118865737</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40.063058680549148</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5.7062415509208222</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140"/>
      <c r="E4" s="37"/>
      <c r="F4" s="38"/>
      <c r="G4" s="39">
        <f ca="1">IFERROR(NOW()-F4,"-")</f>
        <v>45931.895118865737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45931.895118865737</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45931.895118865737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45931.895118865737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45931.895118865737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45931.895118865737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45931.895118865737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45931.895118865737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45931.895118865737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45931.895118865737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45931.895118865737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45931.895118865737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45931.895118865737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45931.895118865737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45931.895118865737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45931.895118865737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45931.895118865737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45931.895118865737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45931.895118865737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45931.895118865737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45931.895118865737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45931.895118865737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45931.895118865737</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45931.895118865737</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45931.895118865737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45931.895118865737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45931.895118865737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45931.895118865737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45931.895118865737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45931.895118865737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45931.895118865737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45931.895118865737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45931.895118865737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45931.895118865737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45931.895118865737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45931.895118865737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45931.895118865737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45931.895118865737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45931.895118865737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45931.895118865737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45931.895118865737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45931.895118865737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45931.895118865737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45931.895118865737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45931.895118865737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45931.895118865737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45931.895118865737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45931.895118865737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45931.895118865737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45931.895118865737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45931.895118865737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45931.895118865737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45931.895118865737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45931.895118865737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45931.895118865737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45931.895118865737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45931.895118865737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45931.895118865737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45931.895118865737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45931.895118865737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45931.895118865737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45931.895118865737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45931.895118865737</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45931.895118865737</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45931.895118865737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45931.895118865737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45931.895118865737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45931.895118865737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45931.895118865737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45931.895118865737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45931.895118865737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45931.895118865737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45931.895118865737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45931.895118865737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45931.895118865737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45931.895118865737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45931.895118865737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45931.895118865737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45931.895118865737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45931.895118865737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45931.895118865737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45931.895118865737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45931.895118865737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45931.895118865737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45931.895118865737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45931.895118865737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45931.895118865737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45931.895118865737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45931.895118865737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45931.895118865737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45931.895118865737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45931.895118865737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45931.895118865737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45931.895118865737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45931.895118865737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45931.895118865737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45931.895118865737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45931.895118865737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45931.895118865737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45931.895118865737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45931.895118865737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45931.895118865737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45931.895118865737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45931.895118865737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45931.895118865737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45931.895118865737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45931.895118865737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45931.895118865737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45931.895118865737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45931.895118865737</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45931.895118865737</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45931.895118865737</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45931.895118865737</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45931.895118865737</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45931.895118865737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45931.895118865737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45931.895118865737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45931.895118865737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45931.895118865737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45931.895118865737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45931.895118865737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45931.895118865737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45931.895118865737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45931.895118865737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45931.895118865737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45931.895118865737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45931.895118865737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45931.895118865737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45931.895118865737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45931.895118865737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45931.895118865737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45931.895118865737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45931.895118865737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45931.895118865737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45931.895118865737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45931.895118865737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45931.895118865737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45931.895118865737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45931.895118865737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45931.895118865737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45931.895118865737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45931.895118865737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45931.895118865737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45931.895118865737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45931.895118865737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45931.895118865737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45931.895118865737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45931.895118865737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45931.895118865737</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45931.895118865737</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45931.895118865737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45931.895118865737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45931.895118865737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45931.895118865737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45931.895118865737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45931.895118865737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45931.895118865737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45931.895118865737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45931.895118865737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45931.895118865737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45931.895118865737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45931.895118865737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45931.895118865737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45931.895118865737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45931.895118865737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45931.895118865737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45931.895118865737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45931.895118865737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45931.895118865737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45931.895118865737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45931.895118865737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45931.895118865737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45931.895118865737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45931.895118865737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45931.895118865737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45931.895118865737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45931.895118865737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45931.895118865737</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45931.895118865737</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45931.895118865737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45931.895118865737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45931.895118865737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45931.895118865737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45931.895118865737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45931.895118865737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45931.895118865737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45931.895118865737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45931.895118865737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45931.895118865737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45931.895118865737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45931.895118865737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45931.895118865737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45931.895118865737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45931.895118865737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45931.895118865737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45931.895118865737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45931.895118865737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45931.895118865737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45931.895118865737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45931.895118865737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45931.895118865737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45931.895118865737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45931.895118865737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45931.895118865737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45931.895118865737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45931.895118865737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45931.895118865737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45931.895118865737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45931.895118865737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45931.895118865737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45931.895118865737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45931.895118865737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45931.895118865737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45931.895118865737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45931.895118865737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45931.895118865737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45931.895118865737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45931.895118865737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45931.895118865737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45931.895118865737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45931.895118865737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45931.895118865737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45931.895118865737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45931.895118865737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45931.895118865737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45931.895118865737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45931.895118865737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45931.895118865737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45931.895118865737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45931.895118865737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45931.895118865737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45931.895118865737</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45931.895118865737</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tabSelected="1"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39070</v>
      </c>
      <c r="B2" s="140" t="s">
        <v>5398</v>
      </c>
      <c r="C2" s="140">
        <v>1</v>
      </c>
      <c r="D2" s="140" t="s">
        <v>32861</v>
      </c>
      <c r="E2" s="140" t="s">
        <v>39071</v>
      </c>
      <c r="F2" s="141">
        <v>45929.14371527778</v>
      </c>
      <c r="G2" s="142">
        <f ca="1">IFERROR(NOW()-F2,"-")</f>
        <v>2.7514035879576113</v>
      </c>
      <c r="H2" s="140">
        <v>45929.455266203702</v>
      </c>
      <c r="I2" s="140" t="str">
        <f>IFERROR(VLOOKUP(D2,DB!A:F,6,0),"")</f>
        <v>SCECO</v>
      </c>
      <c r="J2" s="140" t="str">
        <f>IFERROR(VLOOKUP(D2,DB!A:G,7,0),"")</f>
        <v>In progress</v>
      </c>
      <c r="K2" s="140" t="s">
        <v>39072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39073</v>
      </c>
      <c r="B3" s="140" t="s">
        <v>5398</v>
      </c>
      <c r="C3" s="140">
        <v>1</v>
      </c>
      <c r="D3" s="140" t="s">
        <v>34463</v>
      </c>
      <c r="E3" s="140" t="s">
        <v>39071</v>
      </c>
      <c r="F3" s="141">
        <v>45926.772847222222</v>
      </c>
      <c r="G3" s="142">
        <f ca="1">IFERROR(NOW()-F3,"-")</f>
        <v>5.1222716435149778</v>
      </c>
      <c r="H3" s="140">
        <v>45927.449074074102</v>
      </c>
      <c r="I3" s="140" t="str">
        <f>IFERROR(VLOOKUP(D3,DB!A:F,6,0),"")</f>
        <v>SCECO</v>
      </c>
      <c r="J3" s="140" t="str">
        <f>IFERROR(VLOOKUP(D3,DB!A:G,7,0),"")</f>
        <v>Weak</v>
      </c>
      <c r="K3" s="140" t="s">
        <v>39072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39074</v>
      </c>
      <c r="B4" s="140" t="s">
        <v>5398</v>
      </c>
      <c r="C4" s="140">
        <v>1</v>
      </c>
      <c r="D4" s="140" t="s">
        <v>33408</v>
      </c>
      <c r="E4" s="140" t="s">
        <v>39071</v>
      </c>
      <c r="F4" s="141">
        <v>45931.800995370373</v>
      </c>
      <c r="G4" s="142">
        <f ca="1">IFERROR(NOW()-F4,"-")</f>
        <v>9.4123495364328846E-2</v>
      </c>
      <c r="H4" s="141">
        <v>45931.881805555553</v>
      </c>
      <c r="I4" s="140" t="str">
        <f>IFERROR(VLOOKUP(D4,DB!A:F,6,0),"")</f>
        <v>SCECO</v>
      </c>
      <c r="J4" s="140" t="str">
        <f>IFERROR(VLOOKUP(D4,DB!A:G,7,0),"")</f>
        <v>Dead</v>
      </c>
      <c r="K4" s="140" t="s">
        <v>39072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39075</v>
      </c>
      <c r="B5" s="140" t="str">
        <f>IFERROR(VLOOKUP(D5,DB!A:K,11,0),"")</f>
        <v>R6</v>
      </c>
      <c r="C5" s="140">
        <v>2</v>
      </c>
      <c r="D5" s="140" t="s">
        <v>38941</v>
      </c>
      <c r="E5" s="140" t="s">
        <v>39071</v>
      </c>
      <c r="F5" s="141">
        <v>45931.827256944445</v>
      </c>
      <c r="G5" s="142">
        <f ca="1">IFERROR(NOW()-F5,"-")</f>
        <v>6.7861921292205807E-2</v>
      </c>
      <c r="H5" s="141">
        <v>45931.799745370372</v>
      </c>
      <c r="I5" s="140" t="str">
        <f>IFERROR(VLOOKUP(D5,DB!A:F,6,0),"")</f>
        <v>Generator-SG</v>
      </c>
      <c r="J5" s="140" t="str">
        <f>IFERROR(VLOOKUP(D5,DB!A:G,7,0),"")</f>
        <v>Vandalized</v>
      </c>
      <c r="K5" s="140" t="s">
        <v>39076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39077</v>
      </c>
      <c r="B6" s="140" t="str">
        <f>IFERROR(VLOOKUP(D6,DB!A:K,11,0),"")</f>
        <v>R6</v>
      </c>
      <c r="C6" s="140">
        <v>5</v>
      </c>
      <c r="D6" s="140" t="s">
        <v>38885</v>
      </c>
      <c r="E6" s="140" t="s">
        <v>39071</v>
      </c>
      <c r="F6" s="141"/>
      <c r="G6" s="142">
        <f ca="1">IFERROR(NOW()-F6,"-")</f>
        <v>45931.895118865737</v>
      </c>
      <c r="H6" s="141" t="s">
        <v>39078</v>
      </c>
      <c r="I6" s="140" t="str">
        <f>IFERROR(VLOOKUP(D6,DB!A:F,6,0),"")</f>
        <v>SCECO</v>
      </c>
      <c r="J6" s="140" t="str">
        <f>IFERROR(VLOOKUP(D6,DB!A:G,7,0),"")</f>
        <v>Good</v>
      </c>
      <c r="K6" s="140" t="s">
        <v>39079</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45931.895118865737</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45931.895118865737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45931.895118865737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45931.895118865737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45931.895118865737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45931.895118865737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45931.895118865737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45931.895118865737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45931.895118865737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45931.895118865737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45931.895118865737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45931.895118865737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45931.895118865737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45931.895118865737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45931.895118865737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45931.895118865737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45931.895118865737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45931.895118865737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45931.895118865737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45931.895118865737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45931.895118865737</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45931.895118865737</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45931.895118865737</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45931.895118865737</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45931.895118865737</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45931.895118865737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45931.895118865737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45931.895118865737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45931.895118865737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45931.895118865737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45931.895118865737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45931.895118865737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45931.895118865737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45931.895118865737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45931.895118865737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45931.895118865737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45931.895118865737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45931.895118865737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45931.895118865737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45931.895118865737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45931.895118865737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45931.895118865737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45931.895118865737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45931.895118865737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45931.895118865737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45931.895118865737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45931.895118865737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45931.895118865737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45931.895118865737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45931.895118865737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45931.895118865737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45931.895118865737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45931.895118865737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45931.895118865737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45931.895118865737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45931.895118865737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45931.895118865737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45931.895118865737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45931.895118865737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45931.895118865737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45931.895118865737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45931.895118865737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45931.895118865737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45931.895118865737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45931.895118865737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45931.895118865737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45931.895118865737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45931.895118865737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45931.895118865737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45931.895118865737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45931.895118865737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45931.895118865737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45931.895118865737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45931.895118865737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45931.895118865737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45931.895118865737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45931.895118865737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45931.895118865737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45931.895118865737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45931.895118865737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45931.895118865737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45931.895118865737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45931.895118865737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45931.895118865737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45931.895118865737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45931.895118865737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45931.895118865737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45931.895118865737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45931.895118865737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45931.895118865737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45931.895118865737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45931.895118865737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45931.895118865737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45931.895118865737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45931.895118865737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45931.895118865737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45931.895118865737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45931.895118865737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45931.895118865737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45931.895118865737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45931.895118865737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45931.895118865737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45931.895118865737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45931.895118865737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45931.895118865737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45931.895118865737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45931.895118865737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45931.895118865737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45931.895118865737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45931.895118865737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45931.895118865737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45931.895118865737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45931.895118865737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45931.895118865737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45931.895118865737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45931.895118865737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45931.895118865737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45931.895118865737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45931.895118865737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45931.895118865737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45931.895118865737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45931.895118865737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45931.895118865737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45931.895118865737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45931.895118865737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45931.895118865737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45931.895118865737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45931.895118865737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45931.895118865737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45931.895118865737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45931.895118865737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45931.895118865737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45931.895118865737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45931.895118865737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45931.895118865737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45931.895118865737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45931.895118865737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45931.895118865737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45931.895118865737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45931.895118865737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45931.895118865737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45931.895118865737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45931.895118865737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45931.895118865737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45931.895118865737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45931.895118865737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45931.895118865737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45931.895118865737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45931.895118865737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45931.895118865737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45931.895118865737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45931.895118865737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45931.895118865737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45931.895118865737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45931.895118865737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45931.895118865737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45931.895118865737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45931.895118865737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45931.895118865737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45931.895118865737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45931.895118865737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45931.895118865737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45931.895118865737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45931.895118865737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45931.895118865737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45931.895118865737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45931.895118865737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45931.895118865737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45931.895118865737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45931.895118865737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45931.895118865737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45931.895118865737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45931.895118865737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45931.895118865737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45931.895118865737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45931.895118865737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45931.895118865737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45931.895118865737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45931.895118865737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45931.895118865737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45931.895118865737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45931.895118865737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45931.895118865737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45931.895118865737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45931.895118865737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45931.895118865737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45931.895118865737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45931.895118865737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45931.895118865737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45931.895118865737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45931.895118865737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45931.895118865737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45931.895118865737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45931.895118865737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45931.895118865737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45931.895118865737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45931.895118865737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45931.895118865737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45931.895118865737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45931.895118865737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45931.895118865737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45931.895118865737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45931.895118865737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45931.895118865737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45931.895118865737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45931.895118865737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45931.895118865737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45931.895118865737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45931.895118865737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45931.895118865737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45931.895118865737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45931.895118865737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45931.895118865737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45931.895118865737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45931.895118865737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45931.895118865737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45931.895118865737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45931.895118865737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45931.895118865737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45931.895118865737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45931.895118865737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45931.895118865737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45931.895118865737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45931.895118865737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45931.895118865737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45931.895118865737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45931.895118865737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45931.895118865737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45931.895118865737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45931.895118865737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45931.895118865737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45931.895118865737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45931.895118865737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45931.895118865737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45931.895118865737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45931.895118865737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45931.895118865737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45931.895118865737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45931.895118865737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45931.895118865737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45931.895118865737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45931.895118865737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45931.895118865737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45931.895118865737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45931.895118865737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45931.895118865737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45931.895118865737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45931.895118865737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45931.895118865737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45931.895118865737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45931.895118865737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45931.895118865737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45931.895118865737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45931.895118865737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45931.895118865737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45931.895118865737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45931.895118865737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45931.895118865737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45931.895118865737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45931.895118865737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45931.895118865737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45931.895118865737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45931.895118865737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45931.895118865737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45931.895118865737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45931.895118865737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45931.895118865737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45931.895118865737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45931.895118865737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45931.895118865737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45931.895118865737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45931.895118865737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45931.895118865737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45931.895118865737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45931.895118865737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45931.895118865737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45931.895118865737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45931.895118865737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45931.895118865737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45931.895118865737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45931.895118865737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45931.895118865737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45931.895118865737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45931.895118865737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45931.895118865737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45931.895118865737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45931.895118865737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45931.895118865737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45931.895118865737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45931.895118865737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45931.895118865737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45931.895118865737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45931.895118865737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45931.895118865737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45931.895118865737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45931.895118865737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45931.895118865737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45931.895118865737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45931.895118865737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45931.895118865737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45931.895118865737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45931.895118865737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45931.895118865737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45931.895118865737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45931.895118865737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45931.895118865737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45931.895118865737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45931.895118865737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45931.895118865737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45931.895118865737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45931.895118865737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45931.895118865737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45931.895118865737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45931.895118865737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45931.895118865737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45931.895118865737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45931.895118865737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45931.895118865737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45931.895118865737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45931.895118865737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45931.895118865737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45931.895118865737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45931.895118865737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45931.895118865737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45931.895118865737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45931.895118865737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45931.895118865737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45931.895118865737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45931.895118865737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45931.895118865737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45931.895118865737</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2025-10-01T18:30:54Z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